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offerta economica ACER F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'offerta economica ACER FE'!$A$1:$L$57</definedName>
    <definedName name="avanzamento">'[1]Foglio2'!$B$3:$B$7</definedName>
    <definedName name="Cl_EN">'[2]DE'!$O$76:$P$83</definedName>
    <definedName name="costi_int">'[3]db-th'!$A$35:$G$51</definedName>
    <definedName name="db_consumi">'[4]consumi th'!$A$12:$BO$15</definedName>
    <definedName name="db_ee">#REF!</definedName>
    <definedName name="db_gasolio">'[3]ANALISI EN'!#REF!</definedName>
    <definedName name="DB_ID">'[5]db'!$C$4:$AJ$28</definedName>
    <definedName name="db_OeM">#REF!</definedName>
    <definedName name="DE">'[2]DE'!$A$11:$BW$56</definedName>
    <definedName name="FC">'[6]db-ee'!$A$109:$B$110</definedName>
    <definedName name="FD_auto">'[6]db-ee'!$A$140:$B$147</definedName>
    <definedName name="FD_manuale">'[6]db-ee'!$A$131:$B$138</definedName>
    <definedName name="FO_auto">'[6]db-ee'!$A$160:$B$167</definedName>
    <definedName name="FO_manuale">'[6]db-ee'!$A$151:$B$158</definedName>
    <definedName name="hh_RISC">'[2]hh_RISC'!$A$14:$AG$63</definedName>
    <definedName name="installazione">'[7]Foglio2'!$D$3:$D$8</definedName>
    <definedName name="SINO">'[7]Foglio2'!$F$3:$F$5</definedName>
    <definedName name="t">'[6]db-ee'!$A$116:$D$123</definedName>
    <definedName name="vett_en">'[3]db-th'!$A$80:$H$93</definedName>
    <definedName name="W_mq">'[6]db-ee'!$A$171:$C$178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<sst xmlns="http://schemas.openxmlformats.org/spreadsheetml/2006/main" count="75" uniqueCount="66">
  <si>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SERVIZI ENERGETICI PER EDIFICI </t>
  </si>
  <si>
    <t>Rif.</t>
  </si>
  <si>
    <t>Descrizione</t>
  </si>
  <si>
    <t xml:space="preserve">Note </t>
  </si>
  <si>
    <t>UdM</t>
  </si>
  <si>
    <t>Valore a Base di Gara</t>
  </si>
  <si>
    <t>Valori offerti</t>
  </si>
  <si>
    <t>Baseline consumi  energia/combustibile (mc)</t>
  </si>
  <si>
    <t>mc</t>
  </si>
  <si>
    <t>kWh</t>
  </si>
  <si>
    <t>PREZZI</t>
  </si>
  <si>
    <t xml:space="preserve">Prezzo energia/combustibile  fornitura energia prodotta con gas metano </t>
  </si>
  <si>
    <t>€/mc</t>
  </si>
  <si>
    <t>€/kWh</t>
  </si>
  <si>
    <t>QUOTE ANNUALI PER COMPONENTI PRINCIPALI</t>
  </si>
  <si>
    <t>€/anno</t>
  </si>
  <si>
    <t>€</t>
  </si>
  <si>
    <t>s</t>
  </si>
  <si>
    <t xml:space="preserve">Quota annua oneri per la sicurezza per la gestione e manutenzione </t>
  </si>
  <si>
    <t>non soggetti a ribasso d'asta</t>
  </si>
  <si>
    <t>TOTALE annuo (1° anno)</t>
  </si>
  <si>
    <t>TOTALE annuo (2° anno)</t>
  </si>
  <si>
    <t>AMMONTARE D'APPALTO (9 ANNI) PER COMPONENTI PRINCIPALI</t>
  </si>
  <si>
    <t>1)</t>
  </si>
  <si>
    <t>Quote totali per costi servizi di fornitura energia/combustibile ed energia elettrica</t>
  </si>
  <si>
    <t>2)</t>
  </si>
  <si>
    <t>Quote totali per servizi gestione e manutenzione</t>
  </si>
  <si>
    <t>3)</t>
  </si>
  <si>
    <t>Costi della manodopera</t>
  </si>
  <si>
    <t>compresi in 1), 2), 3)</t>
  </si>
  <si>
    <t>Disciplinare: Contenuto della “Busta C – Offerta economica”</t>
  </si>
  <si>
    <t>AMMONTARE COMPLESSIVO DELL'APPALTO (9 ANNI)</t>
  </si>
  <si>
    <t>A1</t>
  </si>
  <si>
    <t xml:space="preserve">Ammontare complessivo </t>
  </si>
  <si>
    <t>1) + 2) + 3)</t>
  </si>
  <si>
    <t>OS1</t>
  </si>
  <si>
    <t>Oneri Sicurezza (non soggetti a ribasso d'asta)</t>
  </si>
  <si>
    <t>RAGIONE SOCIALE, DOMICILIO, CF/ PARTITA IVA</t>
  </si>
  <si>
    <t>DATA</t>
  </si>
  <si>
    <t>FIRMA DEL LEGALE/I RAPPRESENTANTE/I</t>
  </si>
  <si>
    <t xml:space="preserve">corrispondente ad un ribasso % pari al </t>
  </si>
  <si>
    <r>
      <t>Q</t>
    </r>
    <r>
      <rPr>
        <vertAlign val="subscript"/>
        <sz val="13"/>
        <rFont val="Calibri"/>
        <family val="2"/>
      </rPr>
      <t>en A (i)</t>
    </r>
    <r>
      <rPr>
        <sz val="13"/>
        <rFont val="Calibri"/>
        <family val="2"/>
      </rPr>
      <t xml:space="preserve"> </t>
    </r>
  </si>
  <si>
    <r>
      <t>Q</t>
    </r>
    <r>
      <rPr>
        <vertAlign val="subscript"/>
        <sz val="13"/>
        <rFont val="Calibri"/>
        <family val="2"/>
      </rPr>
      <t>en B (i)</t>
    </r>
    <r>
      <rPr>
        <sz val="13"/>
        <rFont val="Calibri"/>
        <family val="2"/>
      </rPr>
      <t xml:space="preserve"> </t>
    </r>
  </si>
  <si>
    <t>ALLEGATO "OFFERTA ECONOMICA":  1/2 MODULO PER L'OFFERTA ECONOMICA</t>
  </si>
  <si>
    <r>
      <t>Q</t>
    </r>
    <r>
      <rPr>
        <vertAlign val="subscript"/>
        <sz val="13"/>
        <rFont val="Calibri"/>
        <family val="2"/>
      </rPr>
      <t>en A (1)</t>
    </r>
  </si>
  <si>
    <t>Quota costi fornitura energia/combustibile (1° anno)</t>
  </si>
  <si>
    <t>con "i" che va da 2 a 9, Quota costi fornitura energia/combustibile dal 2° al 9° anno</t>
  </si>
  <si>
    <t>con "i" che va da 1 a 9, Quota Gestione - Manutenzione dal 1° al 9° anno</t>
  </si>
  <si>
    <t>Costi aziendali concernenti l'adempimento delle disposizioni in materia di salute e sicurezza sui luoghi di lavoro</t>
  </si>
  <si>
    <r>
      <t>s</t>
    </r>
    <r>
      <rPr>
        <vertAlign val="subscript"/>
        <sz val="13"/>
        <rFont val="Calibri"/>
        <family val="2"/>
      </rPr>
      <t>riqu</t>
    </r>
    <r>
      <rPr>
        <sz val="13"/>
        <rFont val="Calibri"/>
        <family val="2"/>
      </rPr>
      <t>*8+ s*9</t>
    </r>
  </si>
  <si>
    <r>
      <t>P</t>
    </r>
    <r>
      <rPr>
        <vertAlign val="subscript"/>
        <sz val="13"/>
        <rFont val="Calibri"/>
        <family val="2"/>
      </rPr>
      <t xml:space="preserve">gas (i) </t>
    </r>
  </si>
  <si>
    <r>
      <t>P</t>
    </r>
    <r>
      <rPr>
        <vertAlign val="subscript"/>
        <sz val="13"/>
        <rFont val="Calibri"/>
        <family val="2"/>
      </rPr>
      <t xml:space="preserve">ele (i) </t>
    </r>
  </si>
  <si>
    <r>
      <t>Q</t>
    </r>
    <r>
      <rPr>
        <vertAlign val="subscript"/>
        <sz val="13"/>
        <rFont val="Arial"/>
        <family val="2"/>
      </rPr>
      <t>man (i)</t>
    </r>
  </si>
  <si>
    <r>
      <t>2) = Q</t>
    </r>
    <r>
      <rPr>
        <vertAlign val="subscript"/>
        <sz val="13"/>
        <rFont val="Calibri"/>
        <family val="2"/>
      </rPr>
      <t>man (i)</t>
    </r>
    <r>
      <rPr>
        <sz val="13"/>
        <rFont val="Calibri"/>
        <family val="2"/>
      </rPr>
      <t xml:space="preserve"> * 9</t>
    </r>
  </si>
  <si>
    <r>
      <t>1) = Q</t>
    </r>
    <r>
      <rPr>
        <vertAlign val="subscript"/>
        <sz val="13"/>
        <rFont val="Calibri"/>
        <family val="2"/>
      </rPr>
      <t>en A (1)</t>
    </r>
    <r>
      <rPr>
        <sz val="13"/>
        <rFont val="Calibri"/>
        <family val="2"/>
      </rPr>
      <t xml:space="preserve"> + Q</t>
    </r>
    <r>
      <rPr>
        <vertAlign val="subscript"/>
        <sz val="13"/>
        <rFont val="Calibri"/>
        <family val="2"/>
      </rPr>
      <t>en A (i)</t>
    </r>
    <r>
      <rPr>
        <sz val="13"/>
        <rFont val="Calibri"/>
        <family val="2"/>
      </rPr>
      <t xml:space="preserve"> * 8 + Q</t>
    </r>
    <r>
      <rPr>
        <vertAlign val="subscript"/>
        <sz val="13"/>
        <rFont val="Calibri"/>
        <family val="2"/>
      </rPr>
      <t>en B (i)</t>
    </r>
    <r>
      <rPr>
        <sz val="13"/>
        <rFont val="Calibri"/>
        <family val="2"/>
      </rPr>
      <t xml:space="preserve"> * 8</t>
    </r>
  </si>
  <si>
    <t xml:space="preserve">Obiettivo consumi  energia/combustibile (mc) -   (dal 2° anno) </t>
  </si>
  <si>
    <t>ACER FERRARA</t>
  </si>
  <si>
    <t>Consumi TLR (dal 2° anno)</t>
  </si>
  <si>
    <t>con "i" che va da 2 a 9, Quota costi fornitura TLR dal 2° al 9° anno</t>
  </si>
  <si>
    <t xml:space="preserve">Corrispettivi totali per interventi iniziali </t>
  </si>
  <si>
    <t xml:space="preserve">CRIITERIO 1: RIBASSO OFFERTO (MAX 15 PUNTI) </t>
  </si>
  <si>
    <t xml:space="preserve">CRIITERIO 2: INSTALLAZIONE SISTEMI DI CONTABILIZZAZIONE INDIVIDUALE (5 PUNTI) </t>
  </si>
  <si>
    <t xml:space="preserve">L'operatore economico </t>
  </si>
  <si>
    <t>□ OFFRE                                    □ NON OFFRE</t>
  </si>
  <si>
    <t>l'installazione di installazione di sistemi di contabilizzazione individuale negli edifici siti in Via Porta 1-3 e in Via Belli n. 5</t>
  </si>
  <si>
    <t>Prezzo fornitura TLR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</si>
</sst>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.000000"/>
    <numFmt numFmtId="167" formatCode="0.00000%"/>
    <numFmt numFmtId="168" formatCode="_-&quot;L.&quot;\ * #,##0.00_-;\-&quot;L.&quot;\ * #,##0.00_-;_-&quot;L.&quot;\ * &quot;-&quot;??_-;_-@_-"/>
    <numFmt numFmtId="169" formatCode="#,##0\ [$€-803];\-#,##0\ [$€-803]"/>
    <numFmt numFmtId="170" formatCode="_-* #,##0.000000\ _€_-;\-* #,##0.000000\ _€_-;_-* &quot;-&quot;??????\ _€_-;_-@_-"/>
    <numFmt numFmtId="171" formatCode="_-* #,##0.0_-;\-* #,##0.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12"/>
      <name val="Calibri"/>
      <family val="2"/>
    </font>
    <font>
      <b/>
      <sz val="10"/>
      <name val="Calibri"/>
      <family val="2"/>
    </font>
    <font>
      <i/>
      <sz val="11"/>
      <color indexed="12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vertAlign val="subscript"/>
      <sz val="13"/>
      <name val="Calibri"/>
      <family val="2"/>
    </font>
    <font>
      <sz val="13"/>
      <name val="Calibri"/>
      <family val="2"/>
    </font>
    <font>
      <vertAlign val="subscript"/>
      <sz val="13"/>
      <name val="Arial"/>
      <family val="2"/>
    </font>
    <font>
      <sz val="11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64" fontId="6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169" fontId="0" fillId="0" borderId="0">
      <alignment/>
      <protection/>
    </xf>
    <xf numFmtId="0" fontId="6" fillId="0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169" fontId="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4" fontId="4" fillId="33" borderId="10" xfId="51" applyNumberFormat="1" applyFont="1" applyFill="1" applyBorder="1" applyAlignment="1" applyProtection="1">
      <alignment/>
      <protection/>
    </xf>
    <xf numFmtId="4" fontId="4" fillId="0" borderId="0" xfId="51" applyNumberFormat="1" applyFont="1" applyAlignment="1" applyProtection="1">
      <alignment/>
      <protection/>
    </xf>
    <xf numFmtId="4" fontId="5" fillId="0" borderId="0" xfId="51" applyNumberFormat="1" applyFont="1" applyAlignment="1" applyProtection="1">
      <alignment/>
      <protection/>
    </xf>
    <xf numFmtId="4" fontId="2" fillId="0" borderId="10" xfId="51" applyNumberFormat="1" applyFont="1" applyBorder="1" applyAlignment="1" applyProtection="1">
      <alignment/>
      <protection/>
    </xf>
    <xf numFmtId="0" fontId="53" fillId="0" borderId="0" xfId="51" applyNumberFormat="1" applyFont="1" applyAlignment="1" applyProtection="1">
      <alignment vertical="center"/>
      <protection/>
    </xf>
    <xf numFmtId="0" fontId="3" fillId="0" borderId="0" xfId="51" applyNumberFormat="1" applyFont="1" applyAlignment="1" applyProtection="1">
      <alignment/>
      <protection/>
    </xf>
    <xf numFmtId="165" fontId="4" fillId="0" borderId="11" xfId="44" applyNumberFormat="1" applyFont="1" applyBorder="1" applyAlignment="1" applyProtection="1">
      <alignment/>
      <protection/>
    </xf>
    <xf numFmtId="4" fontId="10" fillId="34" borderId="10" xfId="52" applyNumberFormat="1" applyFont="1" applyFill="1" applyBorder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2" fillId="0" borderId="0" xfId="51" applyNumberFormat="1" applyFont="1" applyAlignment="1" applyProtection="1">
      <alignment/>
      <protection/>
    </xf>
    <xf numFmtId="0" fontId="2" fillId="0" borderId="0" xfId="51" applyNumberFormat="1" applyFont="1" applyAlignment="1" applyProtection="1">
      <alignment horizontal="right"/>
      <protection/>
    </xf>
    <xf numFmtId="0" fontId="0" fillId="0" borderId="0" xfId="51" applyNumberFormat="1" applyAlignment="1" applyProtection="1">
      <alignment/>
      <protection/>
    </xf>
    <xf numFmtId="0" fontId="54" fillId="0" borderId="0" xfId="51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10" xfId="47" applyFont="1" applyBorder="1" applyAlignment="1" applyProtection="1">
      <alignment horizontal="center"/>
      <protection/>
    </xf>
    <xf numFmtId="0" fontId="2" fillId="0" borderId="12" xfId="51" applyNumberFormat="1" applyFont="1" applyBorder="1" applyAlignment="1" applyProtection="1">
      <alignment/>
      <protection/>
    </xf>
    <xf numFmtId="0" fontId="2" fillId="0" borderId="13" xfId="51" applyNumberFormat="1" applyFont="1" applyBorder="1" applyAlignment="1" applyProtection="1">
      <alignment/>
      <protection/>
    </xf>
    <xf numFmtId="0" fontId="2" fillId="0" borderId="11" xfId="51" applyNumberFormat="1" applyFont="1" applyBorder="1" applyAlignment="1" applyProtection="1">
      <alignment/>
      <protection/>
    </xf>
    <xf numFmtId="0" fontId="2" fillId="0" borderId="10" xfId="51" applyNumberFormat="1" applyFont="1" applyBorder="1" applyAlignment="1" applyProtection="1">
      <alignment horizontal="right"/>
      <protection/>
    </xf>
    <xf numFmtId="0" fontId="4" fillId="35" borderId="0" xfId="51" applyNumberFormat="1" applyFont="1" applyFill="1" applyAlignment="1" applyProtection="1">
      <alignment/>
      <protection/>
    </xf>
    <xf numFmtId="0" fontId="2" fillId="35" borderId="0" xfId="51" applyNumberFormat="1" applyFont="1" applyFill="1" applyAlignment="1" applyProtection="1">
      <alignment/>
      <protection/>
    </xf>
    <xf numFmtId="0" fontId="2" fillId="35" borderId="0" xfId="51" applyNumberFormat="1" applyFont="1" applyFill="1" applyAlignment="1" applyProtection="1">
      <alignment horizontal="right"/>
      <protection/>
    </xf>
    <xf numFmtId="0" fontId="8" fillId="35" borderId="0" xfId="51" applyNumberFormat="1" applyFont="1" applyFill="1" applyAlignment="1" applyProtection="1">
      <alignment/>
      <protection/>
    </xf>
    <xf numFmtId="166" fontId="4" fillId="0" borderId="11" xfId="51" applyNumberFormat="1" applyFont="1" applyBorder="1" applyAlignment="1" applyProtection="1">
      <alignment/>
      <protection/>
    </xf>
    <xf numFmtId="0" fontId="8" fillId="0" borderId="0" xfId="51" applyNumberFormat="1" applyFont="1" applyAlignment="1" applyProtection="1">
      <alignment/>
      <protection/>
    </xf>
    <xf numFmtId="0" fontId="2" fillId="0" borderId="14" xfId="51" applyNumberFormat="1" applyFont="1" applyBorder="1" applyAlignment="1" applyProtection="1">
      <alignment/>
      <protection/>
    </xf>
    <xf numFmtId="0" fontId="2" fillId="0" borderId="15" xfId="51" applyNumberFormat="1" applyFont="1" applyBorder="1" applyAlignment="1" applyProtection="1">
      <alignment/>
      <protection/>
    </xf>
    <xf numFmtId="4" fontId="2" fillId="0" borderId="11" xfId="51" applyNumberFormat="1" applyFont="1" applyBorder="1" applyAlignment="1" applyProtection="1">
      <alignment/>
      <protection/>
    </xf>
    <xf numFmtId="0" fontId="2" fillId="0" borderId="16" xfId="51" applyNumberFormat="1" applyFont="1" applyBorder="1" applyAlignment="1" applyProtection="1">
      <alignment/>
      <protection/>
    </xf>
    <xf numFmtId="0" fontId="2" fillId="0" borderId="17" xfId="51" applyNumberFormat="1" applyFont="1" applyBorder="1" applyAlignment="1" applyProtection="1">
      <alignment/>
      <protection/>
    </xf>
    <xf numFmtId="0" fontId="2" fillId="0" borderId="18" xfId="51" applyNumberFormat="1" applyFont="1" applyBorder="1" applyAlignment="1" applyProtection="1">
      <alignment/>
      <protection/>
    </xf>
    <xf numFmtId="0" fontId="2" fillId="0" borderId="16" xfId="51" applyNumberFormat="1" applyFont="1" applyBorder="1" applyAlignment="1" applyProtection="1" quotePrefix="1">
      <alignment/>
      <protection/>
    </xf>
    <xf numFmtId="4" fontId="0" fillId="0" borderId="0" xfId="51" applyNumberFormat="1" applyAlignment="1" applyProtection="1">
      <alignment/>
      <protection/>
    </xf>
    <xf numFmtId="0" fontId="4" fillId="0" borderId="0" xfId="51" applyNumberFormat="1" applyFont="1" applyAlignment="1" applyProtection="1">
      <alignment horizontal="right"/>
      <protection/>
    </xf>
    <xf numFmtId="0" fontId="4" fillId="0" borderId="0" xfId="51" applyNumberFormat="1" applyFont="1" applyAlignment="1" applyProtection="1">
      <alignment/>
      <protection/>
    </xf>
    <xf numFmtId="3" fontId="2" fillId="0" borderId="0" xfId="51" applyNumberFormat="1" applyFont="1" applyAlignment="1" applyProtection="1">
      <alignment/>
      <protection/>
    </xf>
    <xf numFmtId="4" fontId="8" fillId="0" borderId="0" xfId="51" applyNumberFormat="1" applyFont="1" applyAlignment="1" applyProtection="1">
      <alignment/>
      <protection/>
    </xf>
    <xf numFmtId="3" fontId="2" fillId="35" borderId="0" xfId="51" applyNumberFormat="1" applyFont="1" applyFill="1" applyAlignment="1" applyProtection="1">
      <alignment/>
      <protection/>
    </xf>
    <xf numFmtId="4" fontId="8" fillId="35" borderId="0" xfId="51" applyNumberFormat="1" applyFont="1" applyFill="1" applyAlignment="1" applyProtection="1">
      <alignment/>
      <protection/>
    </xf>
    <xf numFmtId="0" fontId="2" fillId="0" borderId="12" xfId="51" applyNumberFormat="1" applyFont="1" applyBorder="1" applyAlignment="1" applyProtection="1">
      <alignment horizontal="center"/>
      <protection/>
    </xf>
    <xf numFmtId="0" fontId="2" fillId="0" borderId="19" xfId="51" applyNumberFormat="1" applyFont="1" applyBorder="1" applyAlignment="1" applyProtection="1">
      <alignment horizontal="right"/>
      <protection/>
    </xf>
    <xf numFmtId="0" fontId="2" fillId="0" borderId="20" xfId="51" applyNumberFormat="1" applyFont="1" applyBorder="1" applyAlignment="1" applyProtection="1">
      <alignment horizontal="right"/>
      <protection/>
    </xf>
    <xf numFmtId="0" fontId="2" fillId="0" borderId="21" xfId="51" applyNumberFormat="1" applyFont="1" applyBorder="1" applyAlignment="1" applyProtection="1">
      <alignment horizontal="right"/>
      <protection/>
    </xf>
    <xf numFmtId="4" fontId="2" fillId="0" borderId="0" xfId="51" applyNumberFormat="1" applyFont="1" applyAlignment="1" applyProtection="1">
      <alignment/>
      <protection/>
    </xf>
    <xf numFmtId="0" fontId="11" fillId="0" borderId="10" xfId="52" applyNumberFormat="1" applyFont="1" applyBorder="1" applyAlignment="1" applyProtection="1">
      <alignment horizontal="center"/>
      <protection/>
    </xf>
    <xf numFmtId="0" fontId="11" fillId="0" borderId="10" xfId="52" applyNumberFormat="1" applyFont="1" applyBorder="1" applyAlignment="1" applyProtection="1">
      <alignment horizontal="right"/>
      <protection/>
    </xf>
    <xf numFmtId="4" fontId="11" fillId="0" borderId="10" xfId="52" applyNumberFormat="1" applyFont="1" applyBorder="1" applyAlignment="1" applyProtection="1">
      <alignment/>
      <protection/>
    </xf>
    <xf numFmtId="0" fontId="0" fillId="0" borderId="0" xfId="50" applyNumberFormat="1" applyAlignment="1" applyProtection="1">
      <alignment/>
      <protection/>
    </xf>
    <xf numFmtId="0" fontId="11" fillId="0" borderId="10" xfId="50" applyNumberFormat="1" applyFont="1" applyBorder="1" applyAlignment="1" applyProtection="1">
      <alignment horizontal="center"/>
      <protection/>
    </xf>
    <xf numFmtId="0" fontId="11" fillId="0" borderId="12" xfId="50" applyNumberFormat="1" applyFont="1" applyBorder="1" applyAlignment="1" applyProtection="1">
      <alignment/>
      <protection/>
    </xf>
    <xf numFmtId="0" fontId="11" fillId="0" borderId="13" xfId="50" applyNumberFormat="1" applyFont="1" applyBorder="1" applyAlignment="1" applyProtection="1">
      <alignment/>
      <protection/>
    </xf>
    <xf numFmtId="0" fontId="11" fillId="0" borderId="11" xfId="50" applyNumberFormat="1" applyFont="1" applyBorder="1" applyAlignment="1" applyProtection="1">
      <alignment/>
      <protection/>
    </xf>
    <xf numFmtId="0" fontId="11" fillId="0" borderId="10" xfId="50" applyNumberFormat="1" applyFont="1" applyBorder="1" applyAlignment="1" applyProtection="1">
      <alignment horizontal="right"/>
      <protection/>
    </xf>
    <xf numFmtId="4" fontId="2" fillId="35" borderId="0" xfId="51" applyNumberFormat="1" applyFont="1" applyFill="1" applyAlignment="1" applyProtection="1">
      <alignment/>
      <protection/>
    </xf>
    <xf numFmtId="0" fontId="2" fillId="0" borderId="17" xfId="51" applyNumberFormat="1" applyFont="1" applyBorder="1" applyAlignment="1" applyProtection="1">
      <alignment horizontal="right"/>
      <protection/>
    </xf>
    <xf numFmtId="0" fontId="3" fillId="0" borderId="0" xfId="51" applyNumberFormat="1" applyFont="1" applyAlignment="1" applyProtection="1">
      <alignment/>
      <protection/>
    </xf>
    <xf numFmtId="0" fontId="0" fillId="0" borderId="17" xfId="51" applyNumberFormat="1" applyBorder="1" applyAlignment="1" applyProtection="1">
      <alignment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0" fontId="4" fillId="0" borderId="13" xfId="51" applyNumberFormat="1" applyFont="1" applyBorder="1" applyAlignment="1" applyProtection="1">
      <alignment vertical="center"/>
      <protection/>
    </xf>
    <xf numFmtId="0" fontId="4" fillId="0" borderId="12" xfId="51" applyNumberFormat="1" applyFont="1" applyBorder="1" applyAlignment="1" applyProtection="1">
      <alignment vertical="center"/>
      <protection/>
    </xf>
    <xf numFmtId="0" fontId="4" fillId="0" borderId="11" xfId="51" applyNumberFormat="1" applyFont="1" applyBorder="1" applyAlignment="1" applyProtection="1">
      <alignment vertical="center"/>
      <protection/>
    </xf>
    <xf numFmtId="0" fontId="4" fillId="0" borderId="13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 wrapText="1"/>
      <protection/>
    </xf>
    <xf numFmtId="0" fontId="5" fillId="0" borderId="10" xfId="51" applyNumberFormat="1" applyFont="1" applyBorder="1" applyAlignment="1" applyProtection="1">
      <alignment horizontal="center" vertical="center"/>
      <protection/>
    </xf>
    <xf numFmtId="3" fontId="55" fillId="34" borderId="10" xfId="51" applyNumberFormat="1" applyFont="1" applyFill="1" applyBorder="1" applyAlignment="1" applyProtection="1">
      <alignment/>
      <protection locked="0"/>
    </xf>
    <xf numFmtId="167" fontId="0" fillId="0" borderId="22" xfId="56" applyNumberFormat="1" applyFont="1" applyBorder="1" applyAlignment="1" applyProtection="1">
      <alignment/>
      <protection/>
    </xf>
    <xf numFmtId="0" fontId="2" fillId="0" borderId="0" xfId="51" applyNumberFormat="1" applyFont="1" applyBorder="1" applyAlignment="1" applyProtection="1">
      <alignment horizontal="center"/>
      <protection/>
    </xf>
    <xf numFmtId="0" fontId="2" fillId="0" borderId="0" xfId="51" applyNumberFormat="1" applyFont="1" applyBorder="1" applyAlignment="1" applyProtection="1">
      <alignment/>
      <protection/>
    </xf>
    <xf numFmtId="4" fontId="2" fillId="0" borderId="0" xfId="51" applyNumberFormat="1" applyFont="1" applyBorder="1" applyAlignment="1" applyProtection="1">
      <alignment/>
      <protection/>
    </xf>
    <xf numFmtId="0" fontId="12" fillId="0" borderId="10" xfId="49" applyFont="1" applyBorder="1" applyAlignment="1" applyProtection="1">
      <alignment horizontal="center"/>
      <protection/>
    </xf>
    <xf numFmtId="0" fontId="14" fillId="0" borderId="10" xfId="51" applyNumberFormat="1" applyFont="1" applyBorder="1" applyAlignment="1" applyProtection="1">
      <alignment horizontal="center"/>
      <protection/>
    </xf>
    <xf numFmtId="0" fontId="14" fillId="0" borderId="10" xfId="47" applyFont="1" applyBorder="1" applyAlignment="1" applyProtection="1">
      <alignment horizontal="center"/>
      <protection/>
    </xf>
    <xf numFmtId="0" fontId="14" fillId="0" borderId="14" xfId="51" applyNumberFormat="1" applyFont="1" applyBorder="1" applyAlignment="1" applyProtection="1">
      <alignment/>
      <protection/>
    </xf>
    <xf numFmtId="0" fontId="14" fillId="0" borderId="16" xfId="51" applyNumberFormat="1" applyFont="1" applyBorder="1" applyAlignment="1" applyProtection="1">
      <alignment/>
      <protection/>
    </xf>
    <xf numFmtId="0" fontId="14" fillId="0" borderId="23" xfId="51" applyNumberFormat="1" applyFont="1" applyBorder="1" applyAlignment="1" applyProtection="1">
      <alignment/>
      <protection/>
    </xf>
    <xf numFmtId="0" fontId="14" fillId="0" borderId="24" xfId="51" applyNumberFormat="1" applyFont="1" applyBorder="1" applyAlignment="1" applyProtection="1">
      <alignment/>
      <protection/>
    </xf>
    <xf numFmtId="0" fontId="14" fillId="0" borderId="15" xfId="51" applyNumberFormat="1" applyFont="1" applyBorder="1" applyAlignment="1" applyProtection="1">
      <alignment/>
      <protection/>
    </xf>
    <xf numFmtId="0" fontId="14" fillId="0" borderId="0" xfId="51" applyNumberFormat="1" applyFont="1" applyAlignment="1" applyProtection="1">
      <alignment/>
      <protection/>
    </xf>
    <xf numFmtId="0" fontId="14" fillId="0" borderId="25" xfId="51" applyNumberFormat="1" applyFont="1" applyBorder="1" applyAlignment="1" applyProtection="1">
      <alignment/>
      <protection/>
    </xf>
    <xf numFmtId="0" fontId="14" fillId="0" borderId="17" xfId="51" applyNumberFormat="1" applyFont="1" applyBorder="1" applyAlignment="1" applyProtection="1">
      <alignment/>
      <protection/>
    </xf>
    <xf numFmtId="0" fontId="14" fillId="0" borderId="18" xfId="51" applyNumberFormat="1" applyFont="1" applyBorder="1" applyAlignment="1" applyProtection="1">
      <alignment/>
      <protection/>
    </xf>
    <xf numFmtId="0" fontId="2" fillId="0" borderId="18" xfId="51" applyNumberFormat="1" applyFont="1" applyBorder="1" applyAlignment="1" applyProtection="1">
      <alignment horizontal="right"/>
      <protection/>
    </xf>
    <xf numFmtId="0" fontId="9" fillId="0" borderId="17" xfId="51" applyNumberFormat="1" applyFont="1" applyBorder="1" applyAlignment="1" applyProtection="1">
      <alignment horizontal="left" vertical="top" wrapText="1"/>
      <protection/>
    </xf>
    <xf numFmtId="0" fontId="2" fillId="0" borderId="12" xfId="51" applyNumberFormat="1" applyFont="1" applyBorder="1" applyAlignment="1" applyProtection="1" quotePrefix="1">
      <alignment/>
      <protection/>
    </xf>
    <xf numFmtId="0" fontId="2" fillId="0" borderId="11" xfId="51" applyNumberFormat="1" applyFont="1" applyBorder="1" applyAlignment="1" applyProtection="1">
      <alignment horizontal="right"/>
      <protection/>
    </xf>
    <xf numFmtId="0" fontId="2" fillId="0" borderId="12" xfId="51" applyNumberFormat="1" applyFont="1" applyBorder="1" applyAlignment="1" applyProtection="1">
      <alignment horizontal="left"/>
      <protection/>
    </xf>
    <xf numFmtId="4" fontId="2" fillId="0" borderId="21" xfId="51" applyNumberFormat="1" applyFont="1" applyBorder="1" applyAlignment="1" applyProtection="1">
      <alignment/>
      <protection/>
    </xf>
    <xf numFmtId="0" fontId="14" fillId="0" borderId="12" xfId="51" applyNumberFormat="1" applyFont="1" applyBorder="1" applyAlignment="1" applyProtection="1">
      <alignment/>
      <protection/>
    </xf>
    <xf numFmtId="0" fontId="2" fillId="0" borderId="13" xfId="51" applyNumberFormat="1" applyFont="1" applyBorder="1" applyAlignment="1" applyProtection="1">
      <alignment horizontal="right"/>
      <protection/>
    </xf>
    <xf numFmtId="0" fontId="2" fillId="0" borderId="0" xfId="51" applyNumberFormat="1" applyFont="1" applyBorder="1" applyAlignment="1" applyProtection="1">
      <alignment horizontal="right"/>
      <protection/>
    </xf>
    <xf numFmtId="0" fontId="11" fillId="0" borderId="12" xfId="52" applyNumberFormat="1" applyFont="1" applyBorder="1" applyAlignment="1" applyProtection="1">
      <alignment horizontal="left"/>
      <protection/>
    </xf>
    <xf numFmtId="4" fontId="10" fillId="34" borderId="10" xfId="50" applyNumberFormat="1" applyFont="1" applyFill="1" applyBorder="1" applyAlignment="1" applyProtection="1">
      <alignment/>
      <protection locked="0"/>
    </xf>
    <xf numFmtId="4" fontId="55" fillId="34" borderId="10" xfId="51" applyNumberFormat="1" applyFont="1" applyFill="1" applyBorder="1" applyAlignment="1" applyProtection="1">
      <alignment/>
      <protection locked="0"/>
    </xf>
    <xf numFmtId="166" fontId="55" fillId="34" borderId="10" xfId="51" applyNumberFormat="1" applyFont="1" applyFill="1" applyBorder="1" applyAlignment="1" applyProtection="1">
      <alignment/>
      <protection locked="0"/>
    </xf>
    <xf numFmtId="0" fontId="16" fillId="0" borderId="0" xfId="51" applyNumberFormat="1" applyFont="1" applyAlignment="1" applyProtection="1">
      <alignment/>
      <protection/>
    </xf>
    <xf numFmtId="0" fontId="7" fillId="0" borderId="0" xfId="51" applyNumberFormat="1" applyFont="1" applyAlignment="1" applyProtection="1">
      <alignment/>
      <protection/>
    </xf>
    <xf numFmtId="0" fontId="17" fillId="0" borderId="0" xfId="51" applyNumberFormat="1" applyFont="1" applyAlignment="1" applyProtection="1">
      <alignment/>
      <protection/>
    </xf>
    <xf numFmtId="0" fontId="18" fillId="0" borderId="0" xfId="51" applyNumberFormat="1" applyFont="1" applyAlignment="1" applyProtection="1">
      <alignment/>
      <protection/>
    </xf>
    <xf numFmtId="0" fontId="2" fillId="0" borderId="0" xfId="51" applyNumberFormat="1" applyFont="1" applyBorder="1" applyAlignment="1" applyProtection="1">
      <alignment horizontal="right"/>
      <protection/>
    </xf>
    <xf numFmtId="0" fontId="53" fillId="0" borderId="0" xfId="51" applyNumberFormat="1" applyFont="1" applyAlignment="1" applyProtection="1">
      <alignment horizontal="left" vertical="center" wrapText="1"/>
      <protection/>
    </xf>
    <xf numFmtId="0" fontId="11" fillId="0" borderId="12" xfId="52" applyNumberFormat="1" applyFont="1" applyBorder="1" applyAlignment="1" applyProtection="1">
      <alignment horizontal="left"/>
      <protection/>
    </xf>
    <xf numFmtId="0" fontId="11" fillId="0" borderId="13" xfId="52" applyNumberFormat="1" applyFont="1" applyBorder="1" applyAlignment="1" applyProtection="1">
      <alignment horizontal="left"/>
      <protection/>
    </xf>
    <xf numFmtId="0" fontId="11" fillId="0" borderId="11" xfId="52" applyNumberFormat="1" applyFont="1" applyBorder="1" applyAlignment="1" applyProtection="1">
      <alignment horizontal="left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 2 2" xfId="47"/>
    <cellStyle name="Normale 2 3" xfId="48"/>
    <cellStyle name="Normale 3" xfId="49"/>
    <cellStyle name="Normale 3 2" xfId="50"/>
    <cellStyle name="Normale 4" xfId="51"/>
    <cellStyle name="Normale 4 3" xfId="52"/>
    <cellStyle name="Normale 5" xfId="53"/>
    <cellStyle name="Nota" xfId="54"/>
    <cellStyle name="Output" xfId="55"/>
    <cellStyle name="Percent" xfId="56"/>
    <cellStyle name="Percentuale 2 2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  <cellStyle name="Valuta 2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%20CONTO%20TH%20_SCULOA%20GESSI\04%20ACCESSO%20DIRETTO\PDC%20CT%20Elenco%20documentazion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CHIVIO\INCARICHI\ELENA%20Modena\02%20Edifici\Comune_CASTELFRANCO%20E\01%20LAVORO\BANDO_CASTELFR\ELENA-CASTELFR_Scenario%20201206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\2011%202017%20AESS\ARCHIVIO\INCARICHI\Finaosta\01%20LAVORO\DE\56%20-%20ISTITUTO%20ALBERGHIERO\X56%20Corpo%20ABC_calcoli%20x%20Report%20DE_rev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RCHIVIO\INCARICHI\EEEF\SIPRO\2017_ED%20FERRARA\01%20LAVORO\FERRARA\FE_PEF\20180110_Agg%20PEF_8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\AESS\2011-2018%20Collaboraz%20cont\ARCHIVIO\PROGETTI%20EU\LEMON\01%20LAVORO\02%20PEF\X_db%202018072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\AESS\2011-2020%20Collaboraz%20cont\UC%20Bassa%20Romagna\2016%20DE_APE\01%20LAVORO\LUGO\LU.04%20PLESSO%20VOLTANA\XLU04_tab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alerianipartners.sharepoint.com/Users/User/Desktop/Elenco%20documentazi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Dati generali"/>
      <sheetName val="categorie"/>
      <sheetName val="destinazione d'uso (DPR 412 93)"/>
      <sheetName val="Generatore"/>
      <sheetName val="Cappotti"/>
      <sheetName val="isolamento solai"/>
      <sheetName val="Cappotto"/>
      <sheetName val="Infissi"/>
      <sheetName val="Foglio2"/>
    </sheetNames>
    <sheetDataSet>
      <sheetData sheetId="9">
        <row r="3">
          <cell r="B3" t="str">
            <v>-</v>
          </cell>
        </row>
        <row r="4">
          <cell r="B4" t="str">
            <v>attività da eseguire</v>
          </cell>
        </row>
        <row r="5">
          <cell r="B5" t="str">
            <v>attività in corso di esecuzione</v>
          </cell>
        </row>
        <row r="6">
          <cell r="B6" t="str">
            <v>documento completato</v>
          </cell>
        </row>
        <row r="7">
          <cell r="B7" t="str">
            <v>documento caricato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REENING"/>
      <sheetName val="CONSIP_B19"/>
      <sheetName val="CONSIP_A10"/>
      <sheetName val="CONSIP_A08"/>
      <sheetName val="CONSIP_A03"/>
      <sheetName val="CONSIP"/>
      <sheetName val="GG_reali"/>
      <sheetName val="hh_RISC"/>
      <sheetName val="Intro_TH"/>
      <sheetName val="Interv.CHP-TLR"/>
      <sheetName val="DE"/>
      <sheetName val="Simulaz TH"/>
      <sheetName val="All.B"/>
      <sheetName val="All.C"/>
      <sheetName val="All.N"/>
      <sheetName val="Analisi_dettaglio"/>
      <sheetName val="QE"/>
    </sheetNames>
    <sheetDataSet>
      <sheetData sheetId="7">
        <row r="14">
          <cell r="A14" t="str">
            <v>A01</v>
          </cell>
          <cell r="B14" t="str">
            <v>A01</v>
          </cell>
          <cell r="C14">
            <v>0.3125</v>
          </cell>
          <cell r="D14">
            <v>0.7916666666666666</v>
          </cell>
          <cell r="E14">
            <v>0.3125</v>
          </cell>
          <cell r="F14">
            <v>0.7916666666666666</v>
          </cell>
          <cell r="G14">
            <v>0.3125</v>
          </cell>
          <cell r="H14">
            <v>0.7916666666666666</v>
          </cell>
          <cell r="I14">
            <v>0.3125</v>
          </cell>
          <cell r="J14">
            <v>0.7916666666666666</v>
          </cell>
          <cell r="K14">
            <v>0.3125</v>
          </cell>
          <cell r="L14">
            <v>0.7916666666666666</v>
          </cell>
          <cell r="M14">
            <v>0.3125</v>
          </cell>
          <cell r="N14">
            <v>0.5833333333333334</v>
          </cell>
          <cell r="O14">
            <v>0</v>
          </cell>
          <cell r="P14">
            <v>0</v>
          </cell>
          <cell r="Q14">
            <v>2.6666666666666665</v>
          </cell>
          <cell r="R14">
            <v>0</v>
          </cell>
          <cell r="S14">
            <v>0</v>
          </cell>
          <cell r="T14">
            <v>11.047619047619047</v>
          </cell>
          <cell r="U14">
            <v>10.666666666666666</v>
          </cell>
          <cell r="V14">
            <v>11.80952380952381</v>
          </cell>
          <cell r="W14">
            <v>4.571428571428571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6.095238095238095</v>
          </cell>
          <cell r="AD14">
            <v>11.047619047619047</v>
          </cell>
          <cell r="AE14">
            <v>10.666666666666666</v>
          </cell>
          <cell r="AF14">
            <v>65.90476190476191</v>
          </cell>
          <cell r="AG14">
            <v>1581.72</v>
          </cell>
        </row>
        <row r="15">
          <cell r="A15" t="str">
            <v>A02</v>
          </cell>
          <cell r="B15" t="str">
            <v>A02- Zona 1: ex biblioteca</v>
          </cell>
          <cell r="C15">
            <v>0.375</v>
          </cell>
          <cell r="D15">
            <v>0.75</v>
          </cell>
          <cell r="E15">
            <v>0.375</v>
          </cell>
          <cell r="F15">
            <v>0.75</v>
          </cell>
          <cell r="G15">
            <v>0.375</v>
          </cell>
          <cell r="H15">
            <v>0.75</v>
          </cell>
          <cell r="I15">
            <v>0.375</v>
          </cell>
          <cell r="J15">
            <v>0.75</v>
          </cell>
          <cell r="K15">
            <v>0.375</v>
          </cell>
          <cell r="L15">
            <v>0.75</v>
          </cell>
          <cell r="M15">
            <v>0.3333333333333333</v>
          </cell>
          <cell r="N15">
            <v>0.5833333333333334</v>
          </cell>
          <cell r="O15">
            <v>0</v>
          </cell>
          <cell r="P15">
            <v>0</v>
          </cell>
          <cell r="Q15">
            <v>2.125</v>
          </cell>
          <cell r="R15">
            <v>0</v>
          </cell>
          <cell r="S15">
            <v>0</v>
          </cell>
          <cell r="T15">
            <v>8.803571428571429</v>
          </cell>
          <cell r="U15">
            <v>8.5</v>
          </cell>
          <cell r="V15">
            <v>9.410714285714286</v>
          </cell>
          <cell r="W15">
            <v>3.642857142857143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4.857142857142857</v>
          </cell>
          <cell r="AD15">
            <v>8.803571428571429</v>
          </cell>
          <cell r="AE15">
            <v>8.5</v>
          </cell>
          <cell r="AF15">
            <v>52.517857142857146</v>
          </cell>
          <cell r="AG15">
            <v>1260.432</v>
          </cell>
        </row>
        <row r="16">
          <cell r="A16">
            <v>0</v>
          </cell>
          <cell r="B16" t="str">
            <v>A02- Zona 2: teatro</v>
          </cell>
          <cell r="C16">
            <v>0.3333333333333333</v>
          </cell>
          <cell r="D16">
            <v>0.5416666666666666</v>
          </cell>
          <cell r="E16">
            <v>0.3333333333333333</v>
          </cell>
          <cell r="F16">
            <v>0.5416666666666666</v>
          </cell>
          <cell r="G16">
            <v>0.3333333333333333</v>
          </cell>
          <cell r="H16">
            <v>0.7916666666666666</v>
          </cell>
          <cell r="I16">
            <v>0.3333333333333333</v>
          </cell>
          <cell r="J16">
            <v>0.5416666666666666</v>
          </cell>
          <cell r="K16">
            <v>0.3333333333333333</v>
          </cell>
          <cell r="L16">
            <v>0.7916666666666666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1.5416666666666665</v>
          </cell>
          <cell r="R16">
            <v>0</v>
          </cell>
          <cell r="S16">
            <v>0</v>
          </cell>
          <cell r="T16">
            <v>6.386904761904762</v>
          </cell>
          <cell r="U16">
            <v>6.166666666666666</v>
          </cell>
          <cell r="V16">
            <v>6.8273809523809526</v>
          </cell>
          <cell r="W16">
            <v>2.6428571428571423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3.5238095238095233</v>
          </cell>
          <cell r="AD16">
            <v>6.386904761904762</v>
          </cell>
          <cell r="AE16">
            <v>6.166666666666666</v>
          </cell>
          <cell r="AF16">
            <v>38.101190476190474</v>
          </cell>
          <cell r="AG16">
            <v>0</v>
          </cell>
        </row>
        <row r="17">
          <cell r="A17" t="str">
            <v>A03</v>
          </cell>
          <cell r="B17" t="str">
            <v>A03</v>
          </cell>
          <cell r="C17">
            <v>0.3125</v>
          </cell>
          <cell r="D17">
            <v>0.5625</v>
          </cell>
          <cell r="E17">
            <v>0.3125</v>
          </cell>
          <cell r="F17">
            <v>0.5625</v>
          </cell>
          <cell r="G17">
            <v>0.3125</v>
          </cell>
          <cell r="H17">
            <v>0.5625</v>
          </cell>
          <cell r="I17">
            <v>0.3125</v>
          </cell>
          <cell r="J17">
            <v>0.5625</v>
          </cell>
          <cell r="K17">
            <v>0.3125</v>
          </cell>
          <cell r="L17">
            <v>0.5625</v>
          </cell>
          <cell r="M17">
            <v>0.3125</v>
          </cell>
          <cell r="N17">
            <v>0.5625</v>
          </cell>
          <cell r="O17">
            <v>0</v>
          </cell>
          <cell r="P17">
            <v>0</v>
          </cell>
          <cell r="Q17">
            <v>1.5</v>
          </cell>
          <cell r="R17">
            <v>0</v>
          </cell>
          <cell r="S17">
            <v>0</v>
          </cell>
          <cell r="T17">
            <v>6.214285714285715</v>
          </cell>
          <cell r="U17">
            <v>6</v>
          </cell>
          <cell r="V17">
            <v>6.642857142857143</v>
          </cell>
          <cell r="W17">
            <v>2.571428571428571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3.4285714285714284</v>
          </cell>
          <cell r="AD17">
            <v>6.214285714285715</v>
          </cell>
          <cell r="AE17">
            <v>6</v>
          </cell>
          <cell r="AF17">
            <v>37.07142857142857</v>
          </cell>
          <cell r="AG17">
            <v>889.7280000000001</v>
          </cell>
        </row>
        <row r="18">
          <cell r="A18" t="str">
            <v>A4+A5+X5</v>
          </cell>
          <cell r="B18" t="str">
            <v>A04-A05-X5</v>
          </cell>
          <cell r="C18">
            <v>0.3125</v>
          </cell>
          <cell r="D18">
            <v>0.9166666666666666</v>
          </cell>
          <cell r="E18">
            <v>0.3125</v>
          </cell>
          <cell r="F18">
            <v>0.9166666666666666</v>
          </cell>
          <cell r="G18">
            <v>0.3125</v>
          </cell>
          <cell r="H18">
            <v>0.9166666666666666</v>
          </cell>
          <cell r="I18">
            <v>0.3125</v>
          </cell>
          <cell r="J18">
            <v>0.9166666666666666</v>
          </cell>
          <cell r="K18">
            <v>0.3125</v>
          </cell>
          <cell r="L18">
            <v>0.9166666666666666</v>
          </cell>
          <cell r="M18">
            <v>0.3125</v>
          </cell>
          <cell r="N18">
            <v>0.9583333333333334</v>
          </cell>
          <cell r="O18">
            <v>0.3333333333333333</v>
          </cell>
          <cell r="P18">
            <v>0.5416666666666666</v>
          </cell>
          <cell r="Q18">
            <v>3.875</v>
          </cell>
          <cell r="R18">
            <v>0</v>
          </cell>
          <cell r="S18">
            <v>0</v>
          </cell>
          <cell r="T18">
            <v>16.05357142857143</v>
          </cell>
          <cell r="U18">
            <v>15.5</v>
          </cell>
          <cell r="V18">
            <v>17.16071428571429</v>
          </cell>
          <cell r="W18">
            <v>6.642857142857142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8.857142857142856</v>
          </cell>
          <cell r="AD18">
            <v>16.05357142857143</v>
          </cell>
          <cell r="AE18">
            <v>15.5</v>
          </cell>
          <cell r="AF18">
            <v>95.76785714285715</v>
          </cell>
          <cell r="AG18">
            <v>2298.432</v>
          </cell>
        </row>
        <row r="19">
          <cell r="A19" t="str">
            <v>A06</v>
          </cell>
          <cell r="B19" t="str">
            <v>A06</v>
          </cell>
          <cell r="C19">
            <v>0.3125</v>
          </cell>
          <cell r="D19">
            <v>0.9583333333333334</v>
          </cell>
          <cell r="E19">
            <v>0.3125</v>
          </cell>
          <cell r="F19">
            <v>0.9583333333333334</v>
          </cell>
          <cell r="G19">
            <v>0.3125</v>
          </cell>
          <cell r="H19">
            <v>0.9583333333333334</v>
          </cell>
          <cell r="I19">
            <v>0.3125</v>
          </cell>
          <cell r="J19">
            <v>0.9583333333333334</v>
          </cell>
          <cell r="K19">
            <v>0.3125</v>
          </cell>
          <cell r="L19">
            <v>0.9583333333333334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3.229166666666667</v>
          </cell>
          <cell r="R19">
            <v>0</v>
          </cell>
          <cell r="S19">
            <v>0</v>
          </cell>
          <cell r="T19">
            <v>13.377976190476193</v>
          </cell>
          <cell r="U19">
            <v>12.916666666666668</v>
          </cell>
          <cell r="V19">
            <v>14.30059523809524</v>
          </cell>
          <cell r="W19">
            <v>5.535714285714286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7.380952380952381</v>
          </cell>
          <cell r="AD19">
            <v>13.377976190476193</v>
          </cell>
          <cell r="AE19">
            <v>12.916666666666668</v>
          </cell>
          <cell r="AF19">
            <v>79.80654761904763</v>
          </cell>
          <cell r="AG19">
            <v>1915.368</v>
          </cell>
        </row>
        <row r="20">
          <cell r="A20" t="str">
            <v>A07</v>
          </cell>
          <cell r="B20" t="str">
            <v>A07</v>
          </cell>
          <cell r="C20">
            <v>0.3125</v>
          </cell>
          <cell r="D20">
            <v>0.9375</v>
          </cell>
          <cell r="E20">
            <v>0.3125</v>
          </cell>
          <cell r="F20">
            <v>0.8958333333333334</v>
          </cell>
          <cell r="G20">
            <v>0.3125</v>
          </cell>
          <cell r="H20">
            <v>0.8958333333333334</v>
          </cell>
          <cell r="I20">
            <v>0.3125</v>
          </cell>
          <cell r="J20">
            <v>0.8958333333333334</v>
          </cell>
          <cell r="K20">
            <v>0.3125</v>
          </cell>
          <cell r="L20">
            <v>0.9375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3.0000000000000004</v>
          </cell>
          <cell r="R20">
            <v>0</v>
          </cell>
          <cell r="S20">
            <v>0</v>
          </cell>
          <cell r="T20">
            <v>12.428571428571432</v>
          </cell>
          <cell r="U20">
            <v>12.000000000000002</v>
          </cell>
          <cell r="V20">
            <v>13.285714285714288</v>
          </cell>
          <cell r="W20">
            <v>5.142857142857143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6.857142857142858</v>
          </cell>
          <cell r="AD20">
            <v>12.428571428571432</v>
          </cell>
          <cell r="AE20">
            <v>12.000000000000002</v>
          </cell>
          <cell r="AF20">
            <v>74.14285714285715</v>
          </cell>
          <cell r="AG20">
            <v>1779.432</v>
          </cell>
        </row>
        <row r="21">
          <cell r="A21" t="str">
            <v>A08</v>
          </cell>
          <cell r="B21" t="str">
            <v>A08</v>
          </cell>
          <cell r="C21">
            <v>0.3125</v>
          </cell>
          <cell r="D21">
            <v>0.8333333333333334</v>
          </cell>
          <cell r="E21">
            <v>0.3125</v>
          </cell>
          <cell r="F21">
            <v>1</v>
          </cell>
          <cell r="G21">
            <v>0.3125</v>
          </cell>
          <cell r="H21">
            <v>0.75</v>
          </cell>
          <cell r="I21">
            <v>0.3125</v>
          </cell>
          <cell r="J21">
            <v>1</v>
          </cell>
          <cell r="K21">
            <v>0.3125</v>
          </cell>
          <cell r="L21">
            <v>0.8333333333333334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2.854166666666667</v>
          </cell>
          <cell r="R21">
            <v>0</v>
          </cell>
          <cell r="S21">
            <v>0</v>
          </cell>
          <cell r="T21">
            <v>11.824404761904765</v>
          </cell>
          <cell r="U21">
            <v>11.416666666666668</v>
          </cell>
          <cell r="V21">
            <v>12.639880952380954</v>
          </cell>
          <cell r="W21">
            <v>4.892857142857143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6.523809523809524</v>
          </cell>
          <cell r="AD21">
            <v>11.824404761904765</v>
          </cell>
          <cell r="AE21">
            <v>11.416666666666668</v>
          </cell>
          <cell r="AF21">
            <v>70.5386904761905</v>
          </cell>
          <cell r="AG21">
            <v>1692.9360000000001</v>
          </cell>
        </row>
        <row r="22">
          <cell r="A22" t="str">
            <v>A09</v>
          </cell>
          <cell r="B22" t="str">
            <v>A09</v>
          </cell>
          <cell r="C22">
            <v>0.3125</v>
          </cell>
          <cell r="D22">
            <v>0.8125</v>
          </cell>
          <cell r="E22">
            <v>0.3125</v>
          </cell>
          <cell r="F22">
            <v>0.75</v>
          </cell>
          <cell r="G22">
            <v>0.3125</v>
          </cell>
          <cell r="H22">
            <v>0.6041666666666666</v>
          </cell>
          <cell r="I22">
            <v>0.3125</v>
          </cell>
          <cell r="J22">
            <v>0.75</v>
          </cell>
          <cell r="K22">
            <v>0.3125</v>
          </cell>
          <cell r="L22">
            <v>0.6041666666666666</v>
          </cell>
          <cell r="M22">
            <v>0.3125</v>
          </cell>
          <cell r="N22">
            <v>0.5625</v>
          </cell>
          <cell r="O22">
            <v>0</v>
          </cell>
          <cell r="P22">
            <v>0</v>
          </cell>
          <cell r="Q22">
            <v>2.208333333333333</v>
          </cell>
          <cell r="R22">
            <v>0</v>
          </cell>
          <cell r="S22">
            <v>0</v>
          </cell>
          <cell r="T22">
            <v>9.148809523809524</v>
          </cell>
          <cell r="U22">
            <v>8.833333333333332</v>
          </cell>
          <cell r="V22">
            <v>9.779761904761903</v>
          </cell>
          <cell r="W22">
            <v>3.785714285714285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5.047619047619047</v>
          </cell>
          <cell r="AD22">
            <v>9.148809523809524</v>
          </cell>
          <cell r="AE22">
            <v>8.833333333333332</v>
          </cell>
          <cell r="AF22">
            <v>54.57738095238095</v>
          </cell>
          <cell r="AG22">
            <v>1309.872</v>
          </cell>
        </row>
        <row r="23">
          <cell r="A23" t="str">
            <v>A10</v>
          </cell>
          <cell r="B23" t="str">
            <v>A10- Zona 1: scuola</v>
          </cell>
          <cell r="C23">
            <v>0.3125</v>
          </cell>
          <cell r="D23">
            <v>0.7708333333333334</v>
          </cell>
          <cell r="E23">
            <v>0.3125</v>
          </cell>
          <cell r="F23">
            <v>0.7708333333333334</v>
          </cell>
          <cell r="G23">
            <v>0.3125</v>
          </cell>
          <cell r="H23">
            <v>0.7708333333333334</v>
          </cell>
          <cell r="I23">
            <v>0.3125</v>
          </cell>
          <cell r="J23">
            <v>0.7708333333333334</v>
          </cell>
          <cell r="K23">
            <v>0.3125</v>
          </cell>
          <cell r="L23">
            <v>0.7708333333333334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2.291666666666667</v>
          </cell>
          <cell r="R23">
            <v>0</v>
          </cell>
          <cell r="S23">
            <v>0</v>
          </cell>
          <cell r="T23">
            <v>9.49404761904762</v>
          </cell>
          <cell r="U23">
            <v>9.166666666666668</v>
          </cell>
          <cell r="V23">
            <v>10.148809523809526</v>
          </cell>
          <cell r="W23">
            <v>3.928571428571429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5.238095238095238</v>
          </cell>
          <cell r="AD23">
            <v>9.49404761904762</v>
          </cell>
          <cell r="AE23">
            <v>9.166666666666668</v>
          </cell>
          <cell r="AF23">
            <v>56.63690476190477</v>
          </cell>
          <cell r="AG23">
            <v>1359.288</v>
          </cell>
        </row>
        <row r="24">
          <cell r="A24">
            <v>0</v>
          </cell>
          <cell r="B24" t="str">
            <v>A10- Zona 2: palestra</v>
          </cell>
          <cell r="C24">
            <v>0.6875</v>
          </cell>
          <cell r="D24">
            <v>0.9583333333333334</v>
          </cell>
          <cell r="E24">
            <v>0.6875</v>
          </cell>
          <cell r="F24">
            <v>0.9583333333333334</v>
          </cell>
          <cell r="G24">
            <v>0.6875</v>
          </cell>
          <cell r="H24">
            <v>0.9583333333333334</v>
          </cell>
          <cell r="I24">
            <v>0.6875</v>
          </cell>
          <cell r="J24">
            <v>0.9583333333333334</v>
          </cell>
          <cell r="K24">
            <v>0.6875</v>
          </cell>
          <cell r="L24">
            <v>0.9583333333333334</v>
          </cell>
          <cell r="M24">
            <v>0.6875</v>
          </cell>
          <cell r="N24">
            <v>0.9583333333333334</v>
          </cell>
          <cell r="O24">
            <v>0.6875</v>
          </cell>
          <cell r="P24">
            <v>0.9583333333333334</v>
          </cell>
          <cell r="Q24">
            <v>1.895833333333334</v>
          </cell>
          <cell r="R24">
            <v>0</v>
          </cell>
          <cell r="S24">
            <v>0</v>
          </cell>
          <cell r="T24">
            <v>7.85416666666667</v>
          </cell>
          <cell r="U24">
            <v>7.583333333333336</v>
          </cell>
          <cell r="V24">
            <v>8.395833333333336</v>
          </cell>
          <cell r="W24">
            <v>3.250000000000001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4.333333333333335</v>
          </cell>
          <cell r="AD24">
            <v>7.85416666666667</v>
          </cell>
          <cell r="AE24">
            <v>7.583333333333336</v>
          </cell>
          <cell r="AF24">
            <v>46.854166666666686</v>
          </cell>
          <cell r="AG24">
            <v>0</v>
          </cell>
        </row>
        <row r="25">
          <cell r="A25" t="str">
            <v>A13</v>
          </cell>
          <cell r="B25" t="str">
            <v>A13</v>
          </cell>
          <cell r="C25">
            <v>0.3125</v>
          </cell>
          <cell r="D25">
            <v>0.9583333333333334</v>
          </cell>
          <cell r="E25">
            <v>0.3125</v>
          </cell>
          <cell r="F25">
            <v>0.9583333333333334</v>
          </cell>
          <cell r="G25">
            <v>0.3125</v>
          </cell>
          <cell r="H25">
            <v>0.9583333333333334</v>
          </cell>
          <cell r="I25">
            <v>0.3333333333333333</v>
          </cell>
          <cell r="J25">
            <v>0.9583333333333334</v>
          </cell>
          <cell r="K25">
            <v>0.3125</v>
          </cell>
          <cell r="L25">
            <v>0.9583333333333334</v>
          </cell>
          <cell r="M25">
            <v>0.3333333333333333</v>
          </cell>
          <cell r="N25">
            <v>0.9583333333333334</v>
          </cell>
          <cell r="O25">
            <v>0.3333333333333333</v>
          </cell>
          <cell r="P25">
            <v>0.9166666666666666</v>
          </cell>
          <cell r="Q25">
            <v>4.416666666666667</v>
          </cell>
          <cell r="R25">
            <v>0</v>
          </cell>
          <cell r="S25">
            <v>0</v>
          </cell>
          <cell r="T25">
            <v>18.29761904761905</v>
          </cell>
          <cell r="U25">
            <v>17.666666666666668</v>
          </cell>
          <cell r="V25">
            <v>19.55952380952381</v>
          </cell>
          <cell r="W25">
            <v>7.571428571428571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10.095238095238095</v>
          </cell>
          <cell r="AD25">
            <v>18.29761904761905</v>
          </cell>
          <cell r="AE25">
            <v>17.666666666666668</v>
          </cell>
          <cell r="AF25">
            <v>109.15476190476193</v>
          </cell>
          <cell r="AG25">
            <v>2619.7200000000003</v>
          </cell>
        </row>
        <row r="26">
          <cell r="A26" t="str">
            <v>A20</v>
          </cell>
          <cell r="B26" t="str">
            <v>A20- Zona 1: materna</v>
          </cell>
          <cell r="C26">
            <v>0.3125</v>
          </cell>
          <cell r="D26">
            <v>0.75</v>
          </cell>
          <cell r="E26">
            <v>0.3125</v>
          </cell>
          <cell r="F26">
            <v>0.75</v>
          </cell>
          <cell r="G26">
            <v>0.3125</v>
          </cell>
          <cell r="H26">
            <v>0.75</v>
          </cell>
          <cell r="I26">
            <v>0.3125</v>
          </cell>
          <cell r="J26">
            <v>0.75</v>
          </cell>
          <cell r="K26">
            <v>0.3125</v>
          </cell>
          <cell r="L26">
            <v>0.75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2.1875</v>
          </cell>
          <cell r="R26">
            <v>0</v>
          </cell>
          <cell r="S26">
            <v>0</v>
          </cell>
          <cell r="T26">
            <v>9.0625</v>
          </cell>
          <cell r="U26">
            <v>8.75</v>
          </cell>
          <cell r="V26">
            <v>9.6875</v>
          </cell>
          <cell r="W26">
            <v>3.75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5</v>
          </cell>
          <cell r="AD26">
            <v>9.0625</v>
          </cell>
          <cell r="AE26">
            <v>8.75</v>
          </cell>
          <cell r="AF26">
            <v>54.0625</v>
          </cell>
          <cell r="AG26">
            <v>1297.5120000000002</v>
          </cell>
        </row>
        <row r="27">
          <cell r="A27">
            <v>0</v>
          </cell>
          <cell r="B27" t="str">
            <v>A20- Zona 2: elementare</v>
          </cell>
          <cell r="C27">
            <v>0.3125</v>
          </cell>
          <cell r="D27">
            <v>0.75</v>
          </cell>
          <cell r="E27">
            <v>0.3125</v>
          </cell>
          <cell r="F27">
            <v>0.75</v>
          </cell>
          <cell r="G27">
            <v>0.3125</v>
          </cell>
          <cell r="H27">
            <v>0.75</v>
          </cell>
          <cell r="I27">
            <v>0.3125</v>
          </cell>
          <cell r="J27">
            <v>0.75</v>
          </cell>
          <cell r="K27">
            <v>0.3125</v>
          </cell>
          <cell r="L27">
            <v>0.75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2.1875</v>
          </cell>
          <cell r="R27">
            <v>0</v>
          </cell>
          <cell r="S27">
            <v>0</v>
          </cell>
          <cell r="T27">
            <v>9.0625</v>
          </cell>
          <cell r="U27">
            <v>8.75</v>
          </cell>
          <cell r="V27">
            <v>9.6875</v>
          </cell>
          <cell r="W27">
            <v>3.75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5</v>
          </cell>
          <cell r="AD27">
            <v>9.0625</v>
          </cell>
          <cell r="AE27">
            <v>8.75</v>
          </cell>
          <cell r="AF27">
            <v>54.0625</v>
          </cell>
          <cell r="AG27">
            <v>0</v>
          </cell>
        </row>
        <row r="28">
          <cell r="A28" t="str">
            <v>A21</v>
          </cell>
          <cell r="B28" t="str">
            <v>A21</v>
          </cell>
          <cell r="C28">
            <v>0.3125</v>
          </cell>
          <cell r="D28">
            <v>0.8125</v>
          </cell>
          <cell r="E28">
            <v>0.3125</v>
          </cell>
          <cell r="F28">
            <v>0.8125</v>
          </cell>
          <cell r="G28">
            <v>0.3125</v>
          </cell>
          <cell r="H28">
            <v>0.8125</v>
          </cell>
          <cell r="I28">
            <v>0.3125</v>
          </cell>
          <cell r="J28">
            <v>0.8125</v>
          </cell>
          <cell r="K28">
            <v>0.3125</v>
          </cell>
          <cell r="L28">
            <v>0.8125</v>
          </cell>
          <cell r="M28">
            <v>0.3125</v>
          </cell>
          <cell r="N28">
            <v>0.8958333333333334</v>
          </cell>
          <cell r="O28">
            <v>0.3333333333333333</v>
          </cell>
          <cell r="P28">
            <v>0.8541666666666666</v>
          </cell>
          <cell r="Q28">
            <v>3.604166666666667</v>
          </cell>
          <cell r="R28">
            <v>0</v>
          </cell>
          <cell r="S28">
            <v>0</v>
          </cell>
          <cell r="T28">
            <v>14.931547619047622</v>
          </cell>
          <cell r="U28">
            <v>14.416666666666668</v>
          </cell>
          <cell r="V28">
            <v>15.961309523809526</v>
          </cell>
          <cell r="W28">
            <v>6.178571428571429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8.238095238095239</v>
          </cell>
          <cell r="AD28">
            <v>14.931547619047622</v>
          </cell>
          <cell r="AE28">
            <v>14.416666666666668</v>
          </cell>
          <cell r="AF28">
            <v>89.07440476190479</v>
          </cell>
          <cell r="AG28">
            <v>2137.8</v>
          </cell>
        </row>
        <row r="29">
          <cell r="A29" t="str">
            <v>A23</v>
          </cell>
          <cell r="B29" t="str">
            <v>A23</v>
          </cell>
          <cell r="C29">
            <v>0.3125</v>
          </cell>
          <cell r="D29">
            <v>0.5833333333333334</v>
          </cell>
          <cell r="E29">
            <v>0.3125</v>
          </cell>
          <cell r="F29">
            <v>0.75</v>
          </cell>
          <cell r="G29">
            <v>0.3125</v>
          </cell>
          <cell r="H29">
            <v>0.5833333333333334</v>
          </cell>
          <cell r="I29">
            <v>0.3125</v>
          </cell>
          <cell r="J29">
            <v>0.75</v>
          </cell>
          <cell r="K29">
            <v>0.3125</v>
          </cell>
          <cell r="L29">
            <v>0.5833333333333334</v>
          </cell>
          <cell r="M29">
            <v>0.3125</v>
          </cell>
          <cell r="N29">
            <v>0.5833333333333334</v>
          </cell>
          <cell r="O29">
            <v>0</v>
          </cell>
          <cell r="P29">
            <v>0</v>
          </cell>
          <cell r="Q29">
            <v>1.9583333333333335</v>
          </cell>
          <cell r="R29">
            <v>0</v>
          </cell>
          <cell r="S29">
            <v>0</v>
          </cell>
          <cell r="T29">
            <v>8.113095238095239</v>
          </cell>
          <cell r="U29">
            <v>7.833333333333334</v>
          </cell>
          <cell r="V29">
            <v>8.67261904761905</v>
          </cell>
          <cell r="W29">
            <v>3.357142857142857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4.476190476190476</v>
          </cell>
          <cell r="AD29">
            <v>8.113095238095239</v>
          </cell>
          <cell r="AE29">
            <v>7.833333333333334</v>
          </cell>
          <cell r="AF29">
            <v>48.39880952380953</v>
          </cell>
          <cell r="AG29">
            <v>1161.576</v>
          </cell>
        </row>
        <row r="30">
          <cell r="A30" t="str">
            <v>B01</v>
          </cell>
          <cell r="B30" t="str">
            <v>B01</v>
          </cell>
          <cell r="C30">
            <v>0.3125</v>
          </cell>
          <cell r="D30">
            <v>0.7916666666666666</v>
          </cell>
          <cell r="E30">
            <v>0.3125</v>
          </cell>
          <cell r="F30">
            <v>0.7916666666666666</v>
          </cell>
          <cell r="G30">
            <v>0.3125</v>
          </cell>
          <cell r="H30">
            <v>0.7916666666666666</v>
          </cell>
          <cell r="I30">
            <v>0.3125</v>
          </cell>
          <cell r="J30">
            <v>0.7916666666666666</v>
          </cell>
          <cell r="K30">
            <v>0.3125</v>
          </cell>
          <cell r="L30">
            <v>0.7916666666666666</v>
          </cell>
          <cell r="M30">
            <v>0.3125</v>
          </cell>
          <cell r="N30">
            <v>0.5833333333333334</v>
          </cell>
          <cell r="O30">
            <v>0</v>
          </cell>
          <cell r="P30">
            <v>0</v>
          </cell>
          <cell r="Q30">
            <v>2.6666666666666665</v>
          </cell>
          <cell r="R30">
            <v>0</v>
          </cell>
          <cell r="S30">
            <v>0</v>
          </cell>
          <cell r="T30">
            <v>11.047619047619047</v>
          </cell>
          <cell r="U30">
            <v>10.666666666666666</v>
          </cell>
          <cell r="V30">
            <v>11.80952380952381</v>
          </cell>
          <cell r="W30">
            <v>4.571428571428571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6.095238095238095</v>
          </cell>
          <cell r="AD30">
            <v>11.047619047619047</v>
          </cell>
          <cell r="AE30">
            <v>10.666666666666666</v>
          </cell>
          <cell r="AF30">
            <v>65.90476190476191</v>
          </cell>
          <cell r="AG30">
            <v>1581.72</v>
          </cell>
        </row>
        <row r="31">
          <cell r="A31" t="str">
            <v>B02</v>
          </cell>
          <cell r="B31" t="str">
            <v>B02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B03</v>
          </cell>
          <cell r="B32" t="str">
            <v>B03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B04</v>
          </cell>
          <cell r="B33" t="str">
            <v>B04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B05</v>
          </cell>
          <cell r="B34" t="str">
            <v>B05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A35" t="str">
            <v>B07</v>
          </cell>
          <cell r="B35" t="str">
            <v>B07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B09</v>
          </cell>
          <cell r="B36" t="str">
            <v>B09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B12</v>
          </cell>
          <cell r="B37" t="str">
            <v>B12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A38" t="str">
            <v>B15</v>
          </cell>
          <cell r="B38" t="str">
            <v>B15- Zona 1: campo gioco</v>
          </cell>
          <cell r="C38">
            <v>0.3333333333333333</v>
          </cell>
          <cell r="D38">
            <v>0.75</v>
          </cell>
          <cell r="E38">
            <v>0.3333333333333333</v>
          </cell>
          <cell r="F38">
            <v>0.75</v>
          </cell>
          <cell r="G38">
            <v>0.3333333333333333</v>
          </cell>
          <cell r="H38">
            <v>0.75</v>
          </cell>
          <cell r="I38">
            <v>0.3333333333333333</v>
          </cell>
          <cell r="J38">
            <v>0.75</v>
          </cell>
          <cell r="K38">
            <v>0.3333333333333333</v>
          </cell>
          <cell r="L38">
            <v>0.75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2.0833333333333335</v>
          </cell>
          <cell r="R38">
            <v>0</v>
          </cell>
          <cell r="S38">
            <v>0</v>
          </cell>
          <cell r="T38">
            <v>8.630952380952383</v>
          </cell>
          <cell r="U38">
            <v>8.333333333333334</v>
          </cell>
          <cell r="V38">
            <v>9.226190476190478</v>
          </cell>
          <cell r="W38">
            <v>3.5714285714285716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4.761904761904762</v>
          </cell>
          <cell r="AD38">
            <v>8.630952380952383</v>
          </cell>
          <cell r="AE38">
            <v>8.333333333333334</v>
          </cell>
          <cell r="AF38">
            <v>51.48809523809525</v>
          </cell>
          <cell r="AG38">
            <v>1235.736</v>
          </cell>
        </row>
        <row r="39">
          <cell r="A39">
            <v>0</v>
          </cell>
          <cell r="B39" t="str">
            <v>B15- Zona 2: spogliatoi</v>
          </cell>
          <cell r="C39">
            <v>0.3333333333333333</v>
          </cell>
          <cell r="D39">
            <v>0.75</v>
          </cell>
          <cell r="E39">
            <v>0.3333333333333333</v>
          </cell>
          <cell r="F39">
            <v>0.75</v>
          </cell>
          <cell r="G39">
            <v>0.3333333333333333</v>
          </cell>
          <cell r="H39">
            <v>0.75</v>
          </cell>
          <cell r="I39">
            <v>0.3333333333333333</v>
          </cell>
          <cell r="J39">
            <v>0.75</v>
          </cell>
          <cell r="K39">
            <v>0.3333333333333333</v>
          </cell>
          <cell r="L39">
            <v>0.75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2.0833333333333335</v>
          </cell>
          <cell r="R39">
            <v>0</v>
          </cell>
          <cell r="S39">
            <v>0</v>
          </cell>
          <cell r="T39">
            <v>8.630952380952383</v>
          </cell>
          <cell r="U39">
            <v>8.333333333333334</v>
          </cell>
          <cell r="V39">
            <v>9.226190476190478</v>
          </cell>
          <cell r="W39">
            <v>3.5714285714285716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4.761904761904762</v>
          </cell>
          <cell r="AD39">
            <v>8.630952380952383</v>
          </cell>
          <cell r="AE39">
            <v>8.333333333333334</v>
          </cell>
          <cell r="AF39">
            <v>51.48809523809525</v>
          </cell>
          <cell r="AG39">
            <v>0</v>
          </cell>
        </row>
        <row r="40">
          <cell r="A40" t="str">
            <v>B19</v>
          </cell>
          <cell r="B40" t="str">
            <v>B19</v>
          </cell>
          <cell r="C40">
            <v>0.3125</v>
          </cell>
          <cell r="D40">
            <v>0.9583333333333334</v>
          </cell>
          <cell r="E40">
            <v>0.3125</v>
          </cell>
          <cell r="F40">
            <v>0.9583333333333334</v>
          </cell>
          <cell r="G40">
            <v>0.3125</v>
          </cell>
          <cell r="H40">
            <v>0.9583333333333334</v>
          </cell>
          <cell r="I40">
            <v>0.3125</v>
          </cell>
          <cell r="J40">
            <v>0.9583333333333334</v>
          </cell>
          <cell r="K40">
            <v>0.3125</v>
          </cell>
          <cell r="L40">
            <v>0.9583333333333334</v>
          </cell>
          <cell r="M40">
            <v>0.3125</v>
          </cell>
          <cell r="N40">
            <v>0.6666666666666666</v>
          </cell>
          <cell r="O40">
            <v>0</v>
          </cell>
          <cell r="P40">
            <v>0</v>
          </cell>
          <cell r="Q40">
            <v>3.5833333333333335</v>
          </cell>
          <cell r="R40">
            <v>0</v>
          </cell>
          <cell r="S40">
            <v>0</v>
          </cell>
          <cell r="T40">
            <v>14.845238095238097</v>
          </cell>
          <cell r="U40">
            <v>14.333333333333334</v>
          </cell>
          <cell r="V40">
            <v>15.86904761904762</v>
          </cell>
          <cell r="W40">
            <v>6.142857142857142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8.19047619047619</v>
          </cell>
          <cell r="AD40">
            <v>14.845238095238097</v>
          </cell>
          <cell r="AE40">
            <v>14.333333333333334</v>
          </cell>
          <cell r="AF40">
            <v>88.55952380952381</v>
          </cell>
          <cell r="AG40">
            <v>2125.44</v>
          </cell>
        </row>
        <row r="41">
          <cell r="A41" t="str">
            <v>A11</v>
          </cell>
          <cell r="B41" t="str">
            <v>A11</v>
          </cell>
          <cell r="C41">
            <v>0.3125</v>
          </cell>
          <cell r="D41">
            <v>0.75</v>
          </cell>
          <cell r="E41">
            <v>0.3125</v>
          </cell>
          <cell r="F41">
            <v>0.75</v>
          </cell>
          <cell r="G41">
            <v>0.3125</v>
          </cell>
          <cell r="H41">
            <v>0.75</v>
          </cell>
          <cell r="I41">
            <v>0.3125</v>
          </cell>
          <cell r="J41">
            <v>0.75</v>
          </cell>
          <cell r="K41">
            <v>0.3125</v>
          </cell>
          <cell r="L41">
            <v>0.75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2.1875</v>
          </cell>
          <cell r="R41">
            <v>0</v>
          </cell>
          <cell r="S41">
            <v>0</v>
          </cell>
          <cell r="T41">
            <v>9.0625</v>
          </cell>
          <cell r="U41">
            <v>8.75</v>
          </cell>
          <cell r="V41">
            <v>9.6875</v>
          </cell>
          <cell r="W41">
            <v>3.75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5</v>
          </cell>
          <cell r="AD41">
            <v>9.0625</v>
          </cell>
          <cell r="AE41">
            <v>8.75</v>
          </cell>
          <cell r="AF41">
            <v>54.0625</v>
          </cell>
          <cell r="AG41">
            <v>1297.5120000000002</v>
          </cell>
        </row>
        <row r="42">
          <cell r="A42" t="str">
            <v>A12</v>
          </cell>
          <cell r="B42" t="str">
            <v>A12</v>
          </cell>
          <cell r="C42">
            <v>0.3125</v>
          </cell>
          <cell r="D42">
            <v>0.7083333333333334</v>
          </cell>
          <cell r="E42">
            <v>0.3125</v>
          </cell>
          <cell r="F42">
            <v>0.7083333333333334</v>
          </cell>
          <cell r="G42">
            <v>0.3125</v>
          </cell>
          <cell r="H42">
            <v>0.7083333333333334</v>
          </cell>
          <cell r="I42">
            <v>0.3125</v>
          </cell>
          <cell r="J42">
            <v>0.7083333333333334</v>
          </cell>
          <cell r="K42">
            <v>0.3125</v>
          </cell>
          <cell r="L42">
            <v>0.7083333333333334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1.979166666666667</v>
          </cell>
          <cell r="R42">
            <v>0</v>
          </cell>
          <cell r="S42">
            <v>0</v>
          </cell>
          <cell r="T42">
            <v>8.199404761904765</v>
          </cell>
          <cell r="U42">
            <v>7.916666666666668</v>
          </cell>
          <cell r="V42">
            <v>8.764880952380954</v>
          </cell>
          <cell r="W42">
            <v>3.3928571428571432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4.523809523809525</v>
          </cell>
          <cell r="AD42">
            <v>8.199404761904765</v>
          </cell>
          <cell r="AE42">
            <v>7.916666666666668</v>
          </cell>
          <cell r="AF42">
            <v>48.91369047619048</v>
          </cell>
          <cell r="AG42">
            <v>1173.9360000000001</v>
          </cell>
        </row>
        <row r="43">
          <cell r="A43" t="str">
            <v>A14</v>
          </cell>
          <cell r="B43" t="str">
            <v>A14</v>
          </cell>
          <cell r="C43">
            <v>0.3125</v>
          </cell>
          <cell r="D43">
            <v>0.75</v>
          </cell>
          <cell r="E43">
            <v>0.3125</v>
          </cell>
          <cell r="F43">
            <v>0.75</v>
          </cell>
          <cell r="G43">
            <v>0.3125</v>
          </cell>
          <cell r="H43">
            <v>0.75</v>
          </cell>
          <cell r="I43">
            <v>0.3125</v>
          </cell>
          <cell r="J43">
            <v>0.75</v>
          </cell>
          <cell r="K43">
            <v>0.3125</v>
          </cell>
          <cell r="L43">
            <v>0.75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2.1875</v>
          </cell>
          <cell r="R43">
            <v>0</v>
          </cell>
          <cell r="S43">
            <v>0</v>
          </cell>
          <cell r="T43">
            <v>9.0625</v>
          </cell>
          <cell r="U43">
            <v>8.75</v>
          </cell>
          <cell r="V43">
            <v>9.6875</v>
          </cell>
          <cell r="W43">
            <v>3.75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</v>
          </cell>
          <cell r="AD43">
            <v>9.0625</v>
          </cell>
          <cell r="AE43">
            <v>8.75</v>
          </cell>
          <cell r="AF43">
            <v>54.0625</v>
          </cell>
          <cell r="AG43">
            <v>1297.5120000000002</v>
          </cell>
        </row>
        <row r="44">
          <cell r="A44" t="str">
            <v>A18</v>
          </cell>
          <cell r="B44" t="str">
            <v>A18</v>
          </cell>
          <cell r="C44">
            <v>0.3125</v>
          </cell>
          <cell r="D44">
            <v>0.7708333333333334</v>
          </cell>
          <cell r="E44">
            <v>0.3125</v>
          </cell>
          <cell r="F44">
            <v>0.7708333333333334</v>
          </cell>
          <cell r="G44">
            <v>0.3125</v>
          </cell>
          <cell r="H44">
            <v>0.7708333333333334</v>
          </cell>
          <cell r="I44">
            <v>0.3125</v>
          </cell>
          <cell r="J44">
            <v>0.7708333333333334</v>
          </cell>
          <cell r="K44">
            <v>0.3125</v>
          </cell>
          <cell r="L44">
            <v>0.7708333333333334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2.291666666666667</v>
          </cell>
          <cell r="R44">
            <v>0</v>
          </cell>
          <cell r="S44">
            <v>0</v>
          </cell>
          <cell r="T44">
            <v>9.49404761904762</v>
          </cell>
          <cell r="U44">
            <v>9.166666666666668</v>
          </cell>
          <cell r="V44">
            <v>10.148809523809526</v>
          </cell>
          <cell r="W44">
            <v>3.928571428571429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5.238095238095238</v>
          </cell>
          <cell r="AD44">
            <v>9.49404761904762</v>
          </cell>
          <cell r="AE44">
            <v>9.166666666666668</v>
          </cell>
          <cell r="AF44">
            <v>56.63690476190477</v>
          </cell>
          <cell r="AG44">
            <v>1359.288</v>
          </cell>
        </row>
        <row r="45">
          <cell r="A45" t="str">
            <v>A22</v>
          </cell>
          <cell r="B45" t="str">
            <v>A22-B10</v>
          </cell>
          <cell r="C45">
            <v>0.3125</v>
          </cell>
          <cell r="D45">
            <v>0.75</v>
          </cell>
          <cell r="E45">
            <v>0.3125</v>
          </cell>
          <cell r="F45">
            <v>0.75</v>
          </cell>
          <cell r="G45">
            <v>0.3125</v>
          </cell>
          <cell r="H45">
            <v>0.75</v>
          </cell>
          <cell r="I45">
            <v>0.3125</v>
          </cell>
          <cell r="J45">
            <v>0.75</v>
          </cell>
          <cell r="K45">
            <v>0.3125</v>
          </cell>
          <cell r="L45">
            <v>0.75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2.1875</v>
          </cell>
          <cell r="R45">
            <v>0</v>
          </cell>
          <cell r="S45">
            <v>0</v>
          </cell>
          <cell r="T45">
            <v>9.0625</v>
          </cell>
          <cell r="U45">
            <v>8.75</v>
          </cell>
          <cell r="V45">
            <v>9.6875</v>
          </cell>
          <cell r="W45">
            <v>3.75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5</v>
          </cell>
          <cell r="AD45">
            <v>9.0625</v>
          </cell>
          <cell r="AE45">
            <v>8.75</v>
          </cell>
          <cell r="AF45">
            <v>54.0625</v>
          </cell>
          <cell r="AG45">
            <v>1297.5120000000002</v>
          </cell>
        </row>
        <row r="46">
          <cell r="A46" t="str">
            <v>A24</v>
          </cell>
          <cell r="B46" t="str">
            <v>A24</v>
          </cell>
          <cell r="C46">
            <v>0.3125</v>
          </cell>
          <cell r="D46">
            <v>0.75</v>
          </cell>
          <cell r="E46">
            <v>0.3125</v>
          </cell>
          <cell r="F46">
            <v>0.75</v>
          </cell>
          <cell r="G46">
            <v>0.3125</v>
          </cell>
          <cell r="H46">
            <v>0.75</v>
          </cell>
          <cell r="I46">
            <v>0.3125</v>
          </cell>
          <cell r="J46">
            <v>0.75</v>
          </cell>
          <cell r="K46">
            <v>0.3125</v>
          </cell>
          <cell r="L46">
            <v>0.75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2.1875</v>
          </cell>
          <cell r="R46">
            <v>0</v>
          </cell>
          <cell r="S46">
            <v>0</v>
          </cell>
          <cell r="T46">
            <v>9.0625</v>
          </cell>
          <cell r="U46">
            <v>8.75</v>
          </cell>
          <cell r="V46">
            <v>9.6875</v>
          </cell>
          <cell r="W46">
            <v>3.75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5</v>
          </cell>
          <cell r="AD46">
            <v>9.0625</v>
          </cell>
          <cell r="AE46">
            <v>8.75</v>
          </cell>
          <cell r="AF46">
            <v>54.0625</v>
          </cell>
          <cell r="AG46">
            <v>1297.5120000000002</v>
          </cell>
        </row>
        <row r="47">
          <cell r="A47" t="str">
            <v>B18</v>
          </cell>
          <cell r="B47" t="str">
            <v>B18</v>
          </cell>
          <cell r="C47">
            <v>0.3125</v>
          </cell>
          <cell r="D47">
            <v>0.7708333333333334</v>
          </cell>
          <cell r="E47">
            <v>0.3125</v>
          </cell>
          <cell r="F47">
            <v>0.7708333333333334</v>
          </cell>
          <cell r="G47">
            <v>0.3125</v>
          </cell>
          <cell r="H47">
            <v>0.7708333333333334</v>
          </cell>
          <cell r="I47">
            <v>0.3125</v>
          </cell>
          <cell r="J47">
            <v>0.7708333333333334</v>
          </cell>
          <cell r="K47">
            <v>0.3125</v>
          </cell>
          <cell r="L47">
            <v>0.7708333333333334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2.291666666666667</v>
          </cell>
          <cell r="R47">
            <v>0</v>
          </cell>
          <cell r="S47">
            <v>0</v>
          </cell>
          <cell r="T47">
            <v>9.49404761904762</v>
          </cell>
          <cell r="U47">
            <v>9.166666666666668</v>
          </cell>
          <cell r="V47">
            <v>10.148809523809526</v>
          </cell>
          <cell r="W47">
            <v>3.928571428571429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5.238095238095238</v>
          </cell>
          <cell r="AD47">
            <v>9.49404761904762</v>
          </cell>
          <cell r="AE47">
            <v>9.166666666666668</v>
          </cell>
          <cell r="AF47">
            <v>56.63690476190477</v>
          </cell>
          <cell r="AG47">
            <v>1359.288</v>
          </cell>
        </row>
        <row r="48">
          <cell r="A48" t="str">
            <v>B20</v>
          </cell>
          <cell r="B48" t="str">
            <v>B20</v>
          </cell>
          <cell r="C48">
            <v>0.3125</v>
          </cell>
          <cell r="D48">
            <v>0.75</v>
          </cell>
          <cell r="E48">
            <v>0.3125</v>
          </cell>
          <cell r="F48">
            <v>0.75</v>
          </cell>
          <cell r="G48">
            <v>0.3125</v>
          </cell>
          <cell r="H48">
            <v>0.75</v>
          </cell>
          <cell r="I48">
            <v>0.3125</v>
          </cell>
          <cell r="J48">
            <v>0.75</v>
          </cell>
          <cell r="K48">
            <v>0.3125</v>
          </cell>
          <cell r="L48">
            <v>0.75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2.1875</v>
          </cell>
          <cell r="R48">
            <v>0</v>
          </cell>
          <cell r="S48">
            <v>0</v>
          </cell>
          <cell r="T48">
            <v>9.0625</v>
          </cell>
          <cell r="U48">
            <v>8.75</v>
          </cell>
          <cell r="V48">
            <v>9.6875</v>
          </cell>
          <cell r="W48">
            <v>3.75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5</v>
          </cell>
          <cell r="AD48">
            <v>9.0625</v>
          </cell>
          <cell r="AE48">
            <v>8.75</v>
          </cell>
          <cell r="AF48">
            <v>54.0625</v>
          </cell>
          <cell r="AG48">
            <v>1297.5120000000002</v>
          </cell>
        </row>
        <row r="49">
          <cell r="A49" t="str">
            <v>A19</v>
          </cell>
          <cell r="B49" t="str">
            <v>A19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A50" t="str">
            <v>B06</v>
          </cell>
          <cell r="B50" t="str">
            <v>B06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B11</v>
          </cell>
          <cell r="B51" t="str">
            <v>B11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 t="str">
            <v>B17</v>
          </cell>
          <cell r="B52" t="str">
            <v>B17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A53" t="str">
            <v>B21</v>
          </cell>
          <cell r="B53" t="str">
            <v>B21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B23</v>
          </cell>
          <cell r="B54" t="str">
            <v>B23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B22</v>
          </cell>
          <cell r="B55" t="str">
            <v>B22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B24</v>
          </cell>
          <cell r="B56" t="str">
            <v>B24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A57" t="str">
            <v>X0</v>
          </cell>
          <cell r="B57" t="str">
            <v>X0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524</v>
          </cell>
        </row>
        <row r="58">
          <cell r="A58" t="str">
            <v>X1</v>
          </cell>
          <cell r="B58" t="str">
            <v>X1</v>
          </cell>
          <cell r="C58">
            <v>0.6666666666666666</v>
          </cell>
          <cell r="D58">
            <v>0.9583333333333334</v>
          </cell>
          <cell r="E58">
            <v>0.6666666666666666</v>
          </cell>
          <cell r="F58">
            <v>0.9583333333333334</v>
          </cell>
          <cell r="G58">
            <v>0.6666666666666666</v>
          </cell>
          <cell r="H58">
            <v>0.9583333333333334</v>
          </cell>
          <cell r="I58">
            <v>0.6666666666666666</v>
          </cell>
          <cell r="J58">
            <v>0.9583333333333334</v>
          </cell>
          <cell r="K58">
            <v>0.6666666666666666</v>
          </cell>
          <cell r="L58">
            <v>0.9583333333333334</v>
          </cell>
          <cell r="M58">
            <v>0.625</v>
          </cell>
          <cell r="N58">
            <v>0.8333333333333334</v>
          </cell>
          <cell r="O58">
            <v>0</v>
          </cell>
          <cell r="P58">
            <v>0</v>
          </cell>
          <cell r="Q58">
            <v>1.666666666666667</v>
          </cell>
          <cell r="R58">
            <v>0</v>
          </cell>
          <cell r="S58">
            <v>0</v>
          </cell>
          <cell r="T58">
            <v>6.904761904761907</v>
          </cell>
          <cell r="U58">
            <v>6.666666666666668</v>
          </cell>
          <cell r="V58">
            <v>7.380952380952382</v>
          </cell>
          <cell r="W58">
            <v>2.8571428571428577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3.80952380952381</v>
          </cell>
          <cell r="AD58">
            <v>6.904761904761907</v>
          </cell>
          <cell r="AE58">
            <v>6.666666666666668</v>
          </cell>
          <cell r="AF58">
            <v>41.190476190476204</v>
          </cell>
          <cell r="AG58">
            <v>988.5840000000001</v>
          </cell>
        </row>
        <row r="59">
          <cell r="A59" t="str">
            <v>X2</v>
          </cell>
          <cell r="B59" t="str">
            <v>X2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366</v>
          </cell>
        </row>
        <row r="60">
          <cell r="A60" t="str">
            <v>X3</v>
          </cell>
          <cell r="B60" t="str">
            <v>X3</v>
          </cell>
          <cell r="C60">
            <v>0.3333333333333333</v>
          </cell>
          <cell r="D60">
            <v>0.75</v>
          </cell>
          <cell r="E60">
            <v>0.3333333333333333</v>
          </cell>
          <cell r="F60">
            <v>0.75</v>
          </cell>
          <cell r="G60">
            <v>0.3333333333333333</v>
          </cell>
          <cell r="H60">
            <v>0.75</v>
          </cell>
          <cell r="I60">
            <v>0.3333333333333333</v>
          </cell>
          <cell r="J60">
            <v>0.75</v>
          </cell>
          <cell r="K60">
            <v>0.3333333333333333</v>
          </cell>
          <cell r="L60">
            <v>0.75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2.0833333333333335</v>
          </cell>
          <cell r="R60">
            <v>0</v>
          </cell>
          <cell r="S60">
            <v>0</v>
          </cell>
          <cell r="T60">
            <v>8.630952380952383</v>
          </cell>
          <cell r="U60">
            <v>8.333333333333334</v>
          </cell>
          <cell r="V60">
            <v>9.226190476190478</v>
          </cell>
          <cell r="W60">
            <v>3.5714285714285716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4.761904761904762</v>
          </cell>
          <cell r="AD60">
            <v>8.630952380952383</v>
          </cell>
          <cell r="AE60">
            <v>8.333333333333334</v>
          </cell>
          <cell r="AF60">
            <v>51.48809523809525</v>
          </cell>
          <cell r="AG60">
            <v>1235.736</v>
          </cell>
        </row>
        <row r="61">
          <cell r="A61" t="str">
            <v>X4</v>
          </cell>
          <cell r="B61" t="str">
            <v>X4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X6</v>
          </cell>
          <cell r="B62" t="str">
            <v>X6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X7</v>
          </cell>
          <cell r="B63" t="str">
            <v>X7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1000</v>
          </cell>
        </row>
      </sheetData>
      <sheetData sheetId="10">
        <row r="11">
          <cell r="A11" t="str">
            <v>A01</v>
          </cell>
          <cell r="B11" t="str">
            <v>E7</v>
          </cell>
          <cell r="C11">
            <v>1920</v>
          </cell>
          <cell r="D11">
            <v>5616.11</v>
          </cell>
          <cell r="E11">
            <v>23664.5</v>
          </cell>
          <cell r="F11">
            <v>0</v>
          </cell>
          <cell r="G11">
            <v>72940</v>
          </cell>
          <cell r="H11">
            <v>12257.04</v>
          </cell>
          <cell r="I11">
            <v>10189.849554990466</v>
          </cell>
          <cell r="J11">
            <v>0.16804277488346586</v>
          </cell>
          <cell r="K11">
            <v>0.1397018036055726</v>
          </cell>
          <cell r="L11">
            <v>0</v>
          </cell>
          <cell r="M11">
            <v>33.39</v>
          </cell>
          <cell r="N11">
            <v>78493</v>
          </cell>
          <cell r="O11" t="str">
            <v>D</v>
          </cell>
          <cell r="P11">
            <v>0</v>
          </cell>
          <cell r="Q11">
            <v>12606</v>
          </cell>
          <cell r="R11">
            <v>50050</v>
          </cell>
          <cell r="S11">
            <v>7</v>
          </cell>
          <cell r="T11">
            <v>0.16060030830774719</v>
          </cell>
          <cell r="U11">
            <v>0</v>
          </cell>
          <cell r="V11">
            <v>0.825</v>
          </cell>
          <cell r="W11">
            <v>0.98</v>
          </cell>
          <cell r="X11">
            <v>13703.878787878788</v>
          </cell>
          <cell r="Y11">
            <v>0.18787878787878787</v>
          </cell>
          <cell r="Z11">
            <v>0</v>
          </cell>
          <cell r="AA11">
            <v>30292</v>
          </cell>
          <cell r="AB11">
            <v>63050</v>
          </cell>
          <cell r="AC11">
            <v>4</v>
          </cell>
          <cell r="AD11">
            <v>0.3859197635457939</v>
          </cell>
          <cell r="AE11">
            <v>0</v>
          </cell>
          <cell r="AF11">
            <v>14597</v>
          </cell>
          <cell r="AG11">
            <v>15690.25</v>
          </cell>
          <cell r="AH11">
            <v>2</v>
          </cell>
          <cell r="AI11">
            <v>0.18596562750818543</v>
          </cell>
          <cell r="AK11">
            <v>4916.826252815099</v>
          </cell>
          <cell r="AL11">
            <v>0.06740918909809568</v>
          </cell>
          <cell r="AN11">
            <v>14597</v>
          </cell>
          <cell r="AO11">
            <v>15690.25</v>
          </cell>
          <cell r="AP11">
            <v>2</v>
          </cell>
          <cell r="AQ11">
            <v>0</v>
          </cell>
          <cell r="AR11">
            <v>29538</v>
          </cell>
          <cell r="AS11">
            <v>63050</v>
          </cell>
          <cell r="AT11">
            <v>4</v>
          </cell>
          <cell r="AU11">
            <v>0.3763138114226746</v>
          </cell>
          <cell r="AV11">
            <v>0</v>
          </cell>
          <cell r="AW11">
            <v>30292</v>
          </cell>
          <cell r="AX11">
            <v>78740.25</v>
          </cell>
          <cell r="AY11">
            <v>4</v>
          </cell>
          <cell r="AZ11">
            <v>0.3859197635457939</v>
          </cell>
          <cell r="BK11">
            <v>10150</v>
          </cell>
          <cell r="BL11">
            <v>0</v>
          </cell>
          <cell r="BM11" t="str">
            <v>A01</v>
          </cell>
          <cell r="BN11">
            <v>0</v>
          </cell>
          <cell r="BO11" t="str">
            <v>Valvole</v>
          </cell>
          <cell r="BP11" t="str">
            <v>GENERAT+TELECTRL</v>
          </cell>
          <cell r="BQ11">
            <v>30292</v>
          </cell>
          <cell r="BR11">
            <v>63050</v>
          </cell>
          <cell r="BS11">
            <v>2425</v>
          </cell>
          <cell r="BT11">
            <v>28148.987553030205</v>
          </cell>
          <cell r="BU11">
            <v>6257.385224161332</v>
          </cell>
          <cell r="BV11">
            <v>25623.253903677516</v>
          </cell>
          <cell r="BW11">
            <v>0.3859197635457939</v>
          </cell>
        </row>
        <row r="12">
          <cell r="A12" t="str">
            <v>A02</v>
          </cell>
          <cell r="B12" t="str">
            <v>E4</v>
          </cell>
          <cell r="C12">
            <v>1960</v>
          </cell>
          <cell r="D12">
            <v>2536</v>
          </cell>
          <cell r="E12">
            <v>11516</v>
          </cell>
          <cell r="F12">
            <v>0</v>
          </cell>
          <cell r="G12">
            <v>28433</v>
          </cell>
          <cell r="H12">
            <v>26632.65</v>
          </cell>
          <cell r="I12">
            <v>22140.965253496506</v>
          </cell>
          <cell r="J12">
            <v>0.9366809692962403</v>
          </cell>
          <cell r="K12">
            <v>0.7787066174338447</v>
          </cell>
          <cell r="L12">
            <v>0</v>
          </cell>
          <cell r="M12">
            <v>38.26</v>
          </cell>
          <cell r="N12">
            <v>43745</v>
          </cell>
          <cell r="O12" t="str">
            <v>D</v>
          </cell>
          <cell r="P12">
            <v>0</v>
          </cell>
          <cell r="Q12">
            <v>8107</v>
          </cell>
          <cell r="R12">
            <v>45004.4</v>
          </cell>
          <cell r="S12">
            <v>9</v>
          </cell>
          <cell r="T12">
            <v>0.18532403703280376</v>
          </cell>
          <cell r="U12">
            <v>0</v>
          </cell>
          <cell r="V12">
            <v>0.867</v>
          </cell>
          <cell r="W12">
            <v>0.996</v>
          </cell>
          <cell r="X12">
            <v>4230.515570934256</v>
          </cell>
          <cell r="Y12">
            <v>0.14878892733564014</v>
          </cell>
          <cell r="Z12">
            <v>0</v>
          </cell>
          <cell r="AA12">
            <v>9438</v>
          </cell>
          <cell r="AB12">
            <v>56700.8</v>
          </cell>
          <cell r="AC12">
            <v>10</v>
          </cell>
          <cell r="AD12">
            <v>0.21575037147102527</v>
          </cell>
          <cell r="AE12">
            <v>0</v>
          </cell>
          <cell r="AF12">
            <v>1320</v>
          </cell>
          <cell r="AG12">
            <v>3153.12</v>
          </cell>
          <cell r="AH12">
            <v>4</v>
          </cell>
          <cell r="AI12">
            <v>0.030174877128814722</v>
          </cell>
          <cell r="AJ12">
            <v>0</v>
          </cell>
          <cell r="AK12">
            <v>1916.6454736261544</v>
          </cell>
          <cell r="AL12">
            <v>0.06740918909809568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M12" t="str">
            <v>A02</v>
          </cell>
          <cell r="BN12">
            <v>0</v>
          </cell>
          <cell r="BO12">
            <v>0</v>
          </cell>
          <cell r="BP12" t="str">
            <v>GENERAT+TELECTRL</v>
          </cell>
          <cell r="BQ12">
            <v>9438</v>
          </cell>
          <cell r="BR12">
            <v>56700.8</v>
          </cell>
          <cell r="BS12">
            <v>2180.8</v>
          </cell>
          <cell r="BT12">
            <v>6134.430312035662</v>
          </cell>
          <cell r="BU12">
            <v>17364.04377532757</v>
          </cell>
          <cell r="BV12">
            <v>12756.173205060275</v>
          </cell>
          <cell r="BW12">
            <v>0.21575037147102527</v>
          </cell>
        </row>
        <row r="13">
          <cell r="A13" t="str">
            <v>A03</v>
          </cell>
          <cell r="B13" t="str">
            <v>E7</v>
          </cell>
          <cell r="C13">
            <v>1920</v>
          </cell>
          <cell r="D13">
            <v>1940</v>
          </cell>
          <cell r="E13">
            <v>8217</v>
          </cell>
          <cell r="F13">
            <v>0</v>
          </cell>
          <cell r="G13">
            <v>30654</v>
          </cell>
          <cell r="H13">
            <v>20614.64</v>
          </cell>
          <cell r="I13">
            <v>17137.912598008053</v>
          </cell>
          <cell r="J13">
            <v>0.6724942911202453</v>
          </cell>
          <cell r="K13">
            <v>0.5590758986758027</v>
          </cell>
          <cell r="L13">
            <v>0</v>
          </cell>
          <cell r="M13">
            <v>63.73</v>
          </cell>
          <cell r="N13">
            <v>51980</v>
          </cell>
          <cell r="O13" t="str">
            <v>F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5318</v>
          </cell>
          <cell r="AG13">
            <v>8967.12</v>
          </cell>
          <cell r="AH13">
            <v>3</v>
          </cell>
          <cell r="AI13">
            <v>0.10230858022316275</v>
          </cell>
          <cell r="AK13">
            <v>2066.3612826130247</v>
          </cell>
          <cell r="AL13">
            <v>0.06740918909809568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 t="str">
            <v>SOSTITUZ C ® PdC</v>
          </cell>
          <cell r="BG13">
            <v>38322</v>
          </cell>
          <cell r="BH13">
            <v>19890</v>
          </cell>
          <cell r="BI13">
            <v>1</v>
          </cell>
          <cell r="BJ13">
            <v>0</v>
          </cell>
          <cell r="BK13">
            <v>9650</v>
          </cell>
          <cell r="BL13">
            <v>0</v>
          </cell>
          <cell r="BM13" t="str">
            <v>A03</v>
          </cell>
          <cell r="BN13">
            <v>0</v>
          </cell>
          <cell r="BO13" t="str">
            <v>Centrale CHP-TLR o Valvole</v>
          </cell>
          <cell r="BP13" t="str">
            <v>GENERAT+TELECTRL</v>
          </cell>
          <cell r="BQ13">
            <v>7689.0974525465035</v>
          </cell>
          <cell r="BR13">
            <v>64752</v>
          </cell>
          <cell r="BS13">
            <v>1877.808</v>
          </cell>
          <cell r="BT13">
            <v>4534.466974035408</v>
          </cell>
          <cell r="BU13">
            <v>14602.801399483462</v>
          </cell>
          <cell r="BV13">
            <v>14942.002647565929</v>
          </cell>
          <cell r="BW13">
            <v>0.14792415260766648</v>
          </cell>
        </row>
        <row r="14">
          <cell r="A14" t="str">
            <v>A4+A5+X5</v>
          </cell>
          <cell r="B14" t="str">
            <v>E7</v>
          </cell>
          <cell r="C14">
            <v>1920</v>
          </cell>
          <cell r="D14">
            <v>1808.01</v>
          </cell>
          <cell r="E14">
            <v>6845.6</v>
          </cell>
          <cell r="F14">
            <v>0</v>
          </cell>
          <cell r="G14">
            <v>10395</v>
          </cell>
          <cell r="H14">
            <v>13250.52</v>
          </cell>
          <cell r="I14">
            <v>11015.775858232677</v>
          </cell>
          <cell r="J14">
            <v>1.2747012987012987</v>
          </cell>
          <cell r="K14">
            <v>1.059718697280681</v>
          </cell>
          <cell r="L14">
            <v>0</v>
          </cell>
          <cell r="M14">
            <v>9.44</v>
          </cell>
          <cell r="N14">
            <v>6402</v>
          </cell>
          <cell r="O14" t="str">
            <v>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6402</v>
          </cell>
          <cell r="BC14">
            <v>73268</v>
          </cell>
          <cell r="BD14" t="str">
            <v>&gt;20</v>
          </cell>
          <cell r="BE14">
            <v>0</v>
          </cell>
          <cell r="BM14" t="str">
            <v>A4+A5+X5</v>
          </cell>
          <cell r="BN14">
            <v>0</v>
          </cell>
          <cell r="BO14" t="str">
            <v>PdC</v>
          </cell>
          <cell r="BP14" t="str">
            <v> //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11015.775858232679</v>
          </cell>
          <cell r="BV14">
            <v>5946.588607347883</v>
          </cell>
          <cell r="BW14">
            <v>0</v>
          </cell>
        </row>
        <row r="15">
          <cell r="A15" t="str">
            <v>A06</v>
          </cell>
          <cell r="B15" t="str">
            <v>E7</v>
          </cell>
          <cell r="C15">
            <v>1950</v>
          </cell>
          <cell r="D15">
            <v>876.08</v>
          </cell>
          <cell r="E15">
            <v>4195.19</v>
          </cell>
          <cell r="F15">
            <v>0</v>
          </cell>
          <cell r="G15">
            <v>17048</v>
          </cell>
          <cell r="H15">
            <v>20423.25</v>
          </cell>
          <cell r="I15">
            <v>16978.801156230133</v>
          </cell>
          <cell r="J15">
            <v>1.1979851008916003</v>
          </cell>
          <cell r="K15">
            <v>0.9959409406516971</v>
          </cell>
          <cell r="L15">
            <v>0</v>
          </cell>
          <cell r="M15">
            <v>45.36</v>
          </cell>
          <cell r="N15">
            <v>18944</v>
          </cell>
          <cell r="O15" t="str">
            <v>E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2398</v>
          </cell>
          <cell r="AG15">
            <v>4989.12</v>
          </cell>
          <cell r="AH15">
            <v>6</v>
          </cell>
          <cell r="AI15">
            <v>0.12658361486486486</v>
          </cell>
          <cell r="AK15">
            <v>0</v>
          </cell>
          <cell r="AL15">
            <v>0</v>
          </cell>
          <cell r="AN15">
            <v>2642</v>
          </cell>
          <cell r="AO15">
            <v>10089.1</v>
          </cell>
          <cell r="AP15">
            <v>13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M15" t="str">
            <v>A06</v>
          </cell>
          <cell r="BN15">
            <v>0</v>
          </cell>
          <cell r="BO15">
            <v>0</v>
          </cell>
          <cell r="BP15" t="str">
            <v>VALVOLE+TELECTRL</v>
          </cell>
          <cell r="BQ15">
            <v>2642</v>
          </cell>
          <cell r="BR15">
            <v>10089.1</v>
          </cell>
          <cell r="BS15">
            <v>197.8</v>
          </cell>
          <cell r="BT15">
            <v>2377.5768581081084</v>
          </cell>
          <cell r="BU15">
            <v>14610.875023694236</v>
          </cell>
          <cell r="BV15">
            <v>8392.397414194042</v>
          </cell>
          <cell r="BW15">
            <v>0.13946368243243246</v>
          </cell>
        </row>
        <row r="16">
          <cell r="A16" t="str">
            <v>A07</v>
          </cell>
          <cell r="B16" t="str">
            <v>E7</v>
          </cell>
          <cell r="C16">
            <v>1900</v>
          </cell>
          <cell r="D16">
            <v>1607.8</v>
          </cell>
          <cell r="E16">
            <v>7762.11</v>
          </cell>
          <cell r="F16">
            <v>0</v>
          </cell>
          <cell r="G16">
            <v>20987</v>
          </cell>
          <cell r="H16">
            <v>19340.34</v>
          </cell>
          <cell r="I16">
            <v>16078.527519071837</v>
          </cell>
          <cell r="J16">
            <v>0.9215390479820842</v>
          </cell>
          <cell r="K16">
            <v>0.7661184313656948</v>
          </cell>
          <cell r="L16">
            <v>0</v>
          </cell>
          <cell r="M16">
            <v>44.33</v>
          </cell>
          <cell r="N16">
            <v>31749</v>
          </cell>
          <cell r="O16" t="str">
            <v>E</v>
          </cell>
          <cell r="P16">
            <v>0</v>
          </cell>
          <cell r="Q16">
            <v>6234</v>
          </cell>
          <cell r="R16">
            <v>30446</v>
          </cell>
          <cell r="S16">
            <v>9</v>
          </cell>
          <cell r="T16">
            <v>0.19635264102806388</v>
          </cell>
          <cell r="U16">
            <v>0</v>
          </cell>
          <cell r="V16">
            <v>0.908</v>
          </cell>
          <cell r="W16">
            <v>0.999</v>
          </cell>
          <cell r="X16">
            <v>2103.3226872246655</v>
          </cell>
          <cell r="Y16">
            <v>0.10022026431718042</v>
          </cell>
          <cell r="Z16">
            <v>0</v>
          </cell>
          <cell r="AA16">
            <v>6901</v>
          </cell>
          <cell r="AB16">
            <v>36946</v>
          </cell>
          <cell r="AC16">
            <v>10</v>
          </cell>
          <cell r="AD16">
            <v>0.21736117672997574</v>
          </cell>
          <cell r="AE16">
            <v>0</v>
          </cell>
          <cell r="AF16">
            <v>3842</v>
          </cell>
          <cell r="AG16">
            <v>7530.25</v>
          </cell>
          <cell r="AH16">
            <v>3</v>
          </cell>
          <cell r="AI16">
            <v>0.1210116854074144</v>
          </cell>
          <cell r="AK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6505</v>
          </cell>
          <cell r="AS16">
            <v>36946</v>
          </cell>
          <cell r="AT16">
            <v>10</v>
          </cell>
          <cell r="AU16">
            <v>0.2048883429399351</v>
          </cell>
          <cell r="AV16">
            <v>0</v>
          </cell>
          <cell r="AW16">
            <v>6901</v>
          </cell>
          <cell r="AX16">
            <v>44476.25</v>
          </cell>
          <cell r="AY16">
            <v>10</v>
          </cell>
          <cell r="AZ16">
            <v>0.21736117672997574</v>
          </cell>
          <cell r="BA16">
            <v>0</v>
          </cell>
          <cell r="BB16" t="str">
            <v>SOSTITUZ UTA</v>
          </cell>
          <cell r="BK16">
            <v>9450</v>
          </cell>
          <cell r="BL16">
            <v>0</v>
          </cell>
          <cell r="BM16" t="str">
            <v>A07</v>
          </cell>
          <cell r="BN16">
            <v>0</v>
          </cell>
          <cell r="BO16" t="str">
            <v>Valvole</v>
          </cell>
          <cell r="BP16" t="str">
            <v>GENERAT+TELECTRL</v>
          </cell>
          <cell r="BQ16">
            <v>6901</v>
          </cell>
          <cell r="BR16">
            <v>36946</v>
          </cell>
          <cell r="BS16">
            <v>1421</v>
          </cell>
          <cell r="BT16">
            <v>4561.759016032001</v>
          </cell>
          <cell r="BU16">
            <v>12583.679857441082</v>
          </cell>
          <cell r="BV16">
            <v>9396.262713632288</v>
          </cell>
          <cell r="BW16">
            <v>0.21736117672997576</v>
          </cell>
        </row>
        <row r="17">
          <cell r="A17" t="str">
            <v>A08</v>
          </cell>
          <cell r="B17" t="str">
            <v>E7</v>
          </cell>
          <cell r="C17">
            <v>1900</v>
          </cell>
          <cell r="D17">
            <v>1851.1</v>
          </cell>
          <cell r="E17">
            <v>8170.21</v>
          </cell>
          <cell r="F17">
            <v>0</v>
          </cell>
          <cell r="G17">
            <v>29507</v>
          </cell>
          <cell r="H17">
            <v>25650.45</v>
          </cell>
          <cell r="I17">
            <v>21324.41654084552</v>
          </cell>
          <cell r="J17">
            <v>0.8693005049649236</v>
          </cell>
          <cell r="K17">
            <v>0.7226900918712685</v>
          </cell>
          <cell r="L17">
            <v>0</v>
          </cell>
          <cell r="M17">
            <v>71.47</v>
          </cell>
          <cell r="N17">
            <v>57607</v>
          </cell>
          <cell r="O17" t="str">
            <v>F</v>
          </cell>
          <cell r="P17">
            <v>0</v>
          </cell>
          <cell r="Q17">
            <v>12009</v>
          </cell>
          <cell r="R17">
            <v>45318</v>
          </cell>
          <cell r="S17">
            <v>6</v>
          </cell>
          <cell r="T17">
            <v>0.20846424913638967</v>
          </cell>
          <cell r="U17">
            <v>0</v>
          </cell>
          <cell r="V17">
            <v>0.834</v>
          </cell>
          <cell r="W17">
            <v>0.962</v>
          </cell>
          <cell r="X17">
            <v>4528.652278177459</v>
          </cell>
          <cell r="Y17">
            <v>0.1534772182254197</v>
          </cell>
          <cell r="Z17">
            <v>0</v>
          </cell>
          <cell r="AA17">
            <v>14797</v>
          </cell>
          <cell r="AB17">
            <v>61958</v>
          </cell>
          <cell r="AC17">
            <v>7</v>
          </cell>
          <cell r="AD17">
            <v>0.2568611453469197</v>
          </cell>
          <cell r="AE17">
            <v>0</v>
          </cell>
          <cell r="AF17">
            <v>20383</v>
          </cell>
          <cell r="AG17">
            <v>7071.25</v>
          </cell>
          <cell r="AH17">
            <v>1</v>
          </cell>
          <cell r="AI17">
            <v>0.35382852778308194</v>
          </cell>
          <cell r="AK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14137</v>
          </cell>
          <cell r="AS17">
            <v>61958</v>
          </cell>
          <cell r="AT17">
            <v>7</v>
          </cell>
          <cell r="AU17">
            <v>0.24540420435016577</v>
          </cell>
          <cell r="AV17">
            <v>0</v>
          </cell>
          <cell r="AW17">
            <v>14797</v>
          </cell>
          <cell r="AX17">
            <v>69029.25</v>
          </cell>
          <cell r="AY17">
            <v>7</v>
          </cell>
          <cell r="AZ17">
            <v>0.2568611453469197</v>
          </cell>
          <cell r="BA17">
            <v>0</v>
          </cell>
          <cell r="BB17">
            <v>18128</v>
          </cell>
          <cell r="BC17">
            <v>46800</v>
          </cell>
          <cell r="BD17">
            <v>4</v>
          </cell>
          <cell r="BE17">
            <v>0</v>
          </cell>
          <cell r="BI17">
            <v>0</v>
          </cell>
          <cell r="BJ17">
            <v>0</v>
          </cell>
          <cell r="BK17">
            <v>11350</v>
          </cell>
          <cell r="BL17">
            <v>0</v>
          </cell>
          <cell r="BM17" t="str">
            <v>A08</v>
          </cell>
          <cell r="BN17">
            <v>0</v>
          </cell>
          <cell r="BO17" t="str">
            <v>Valvole</v>
          </cell>
          <cell r="BP17" t="str">
            <v>GENERAT+TELECTRL</v>
          </cell>
          <cell r="BQ17">
            <v>14797</v>
          </cell>
          <cell r="BR17">
            <v>61958</v>
          </cell>
          <cell r="BS17">
            <v>2383</v>
          </cell>
          <cell r="BT17">
            <v>7579.201815751559</v>
          </cell>
          <cell r="BU17">
            <v>15847.002484309141</v>
          </cell>
          <cell r="BV17">
            <v>12544.068770242942</v>
          </cell>
          <cell r="BW17">
            <v>0.2568611453469197</v>
          </cell>
        </row>
        <row r="18">
          <cell r="A18" t="str">
            <v>A09</v>
          </cell>
          <cell r="B18" t="str">
            <v>E2-E3-E5</v>
          </cell>
          <cell r="C18" t="str">
            <v>&lt;1900</v>
          </cell>
          <cell r="D18">
            <v>284.11</v>
          </cell>
          <cell r="E18">
            <v>1008.59</v>
          </cell>
          <cell r="F18">
            <v>0</v>
          </cell>
          <cell r="G18">
            <v>4523</v>
          </cell>
          <cell r="H18">
            <v>3281.68</v>
          </cell>
          <cell r="I18">
            <v>2728.2137847001486</v>
          </cell>
          <cell r="J18">
            <v>0.725553835949591</v>
          </cell>
          <cell r="K18">
            <v>0.6031867753040346</v>
          </cell>
          <cell r="L18">
            <v>0</v>
          </cell>
          <cell r="M18">
            <v>85.46</v>
          </cell>
          <cell r="N18">
            <v>8412</v>
          </cell>
          <cell r="O18" t="str">
            <v>G</v>
          </cell>
          <cell r="P18">
            <v>0</v>
          </cell>
          <cell r="Q18">
            <v>2019</v>
          </cell>
          <cell r="R18">
            <v>17203.4</v>
          </cell>
          <cell r="S18" t="str">
            <v>&gt;20</v>
          </cell>
          <cell r="T18">
            <v>0.24001426533523537</v>
          </cell>
          <cell r="U18">
            <v>0</v>
          </cell>
          <cell r="V18">
            <v>0.777</v>
          </cell>
          <cell r="W18">
            <v>0.962</v>
          </cell>
          <cell r="X18">
            <v>1076.9047619047617</v>
          </cell>
          <cell r="Y18">
            <v>0.23809523809523805</v>
          </cell>
          <cell r="Z18">
            <v>0</v>
          </cell>
          <cell r="AA18">
            <v>2882</v>
          </cell>
          <cell r="AB18">
            <v>20579</v>
          </cell>
          <cell r="AC18">
            <v>17</v>
          </cell>
          <cell r="AD18">
            <v>0.34260580123632906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M18" t="str">
            <v>A09</v>
          </cell>
          <cell r="BN18">
            <v>0</v>
          </cell>
          <cell r="BO18" t="str">
            <v>Generatore+Telectrl</v>
          </cell>
          <cell r="BP18" t="str">
            <v> //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2728.2137847001486</v>
          </cell>
          <cell r="BV18">
            <v>2587.438217511734</v>
          </cell>
          <cell r="BW18">
            <v>0</v>
          </cell>
        </row>
        <row r="19">
          <cell r="A19" t="str">
            <v>A10</v>
          </cell>
          <cell r="B19" t="str">
            <v>E7</v>
          </cell>
          <cell r="C19">
            <v>1900</v>
          </cell>
          <cell r="D19">
            <v>4921.39</v>
          </cell>
          <cell r="E19">
            <v>28115.36</v>
          </cell>
          <cell r="F19">
            <v>0</v>
          </cell>
          <cell r="G19">
            <v>48231</v>
          </cell>
          <cell r="H19">
            <v>24081.86</v>
          </cell>
          <cell r="I19">
            <v>20020.374446386948</v>
          </cell>
          <cell r="J19">
            <v>0.4993025232734134</v>
          </cell>
          <cell r="K19">
            <v>0.41509349684615593</v>
          </cell>
          <cell r="L19">
            <v>0</v>
          </cell>
          <cell r="M19">
            <v>23.1</v>
          </cell>
          <cell r="N19">
            <v>66864</v>
          </cell>
          <cell r="O19" t="str">
            <v>C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 </v>
          </cell>
          <cell r="AD19">
            <v>0</v>
          </cell>
          <cell r="AE19">
            <v>0</v>
          </cell>
          <cell r="AF19">
            <v>8139</v>
          </cell>
          <cell r="AG19">
            <v>7836.25</v>
          </cell>
          <cell r="AH19">
            <v>3</v>
          </cell>
          <cell r="AI19">
            <v>0.12172469490308686</v>
          </cell>
          <cell r="AN19">
            <v>9039</v>
          </cell>
          <cell r="AO19">
            <v>24409.4</v>
          </cell>
          <cell r="AP19">
            <v>7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 t="str">
            <v>TLR</v>
          </cell>
          <cell r="BK19">
            <v>9750</v>
          </cell>
          <cell r="BL19">
            <v>0</v>
          </cell>
          <cell r="BM19" t="str">
            <v>A10</v>
          </cell>
          <cell r="BN19">
            <v>9750</v>
          </cell>
          <cell r="BO19">
            <v>0</v>
          </cell>
          <cell r="BP19" t="str">
            <v>VALVOLE+TELECTRL</v>
          </cell>
          <cell r="BQ19">
            <v>9039</v>
          </cell>
          <cell r="BR19">
            <v>24409.4</v>
          </cell>
          <cell r="BS19">
            <v>476.8</v>
          </cell>
          <cell r="BT19">
            <v>6520.100637114142</v>
          </cell>
          <cell r="BU19">
            <v>17313.923073138387</v>
          </cell>
          <cell r="BV19">
            <v>23861.237032570574</v>
          </cell>
          <cell r="BW19">
            <v>0.1351848528356066</v>
          </cell>
        </row>
        <row r="20">
          <cell r="A20" t="str">
            <v>A13</v>
          </cell>
          <cell r="B20" t="str">
            <v>E6</v>
          </cell>
          <cell r="C20">
            <v>1988</v>
          </cell>
          <cell r="D20">
            <v>1001.61</v>
          </cell>
          <cell r="E20">
            <v>8811.18</v>
          </cell>
          <cell r="F20">
            <v>0</v>
          </cell>
          <cell r="G20">
            <v>54170</v>
          </cell>
          <cell r="H20">
            <v>22686.29</v>
          </cell>
          <cell r="I20">
            <v>18860.171955128208</v>
          </cell>
          <cell r="J20">
            <v>0.4187980431973417</v>
          </cell>
          <cell r="K20">
            <v>0.34816636431840886</v>
          </cell>
          <cell r="L20">
            <v>0</v>
          </cell>
          <cell r="M20">
            <v>64.04</v>
          </cell>
          <cell r="N20">
            <v>56296</v>
          </cell>
          <cell r="O20" t="str">
            <v>F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33842</v>
          </cell>
          <cell r="BC20">
            <v>21190</v>
          </cell>
          <cell r="BD20">
            <v>2</v>
          </cell>
          <cell r="BE20">
            <v>0</v>
          </cell>
          <cell r="BG20">
            <v>34933</v>
          </cell>
          <cell r="BH20">
            <v>37570</v>
          </cell>
          <cell r="BI20">
            <v>2</v>
          </cell>
          <cell r="BJ20">
            <v>0</v>
          </cell>
          <cell r="BK20">
            <v>11450</v>
          </cell>
          <cell r="BL20">
            <v>0</v>
          </cell>
          <cell r="BM20" t="str">
            <v>A13</v>
          </cell>
          <cell r="BN20">
            <v>0</v>
          </cell>
          <cell r="BO20" t="str">
            <v>Centrale CHP-TLR</v>
          </cell>
          <cell r="BP20" t="str">
            <v> //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18860.171955128208</v>
          </cell>
          <cell r="BV20">
            <v>30988.619996155347</v>
          </cell>
          <cell r="BW20">
            <v>0</v>
          </cell>
        </row>
        <row r="21">
          <cell r="A21" t="str">
            <v>A20</v>
          </cell>
          <cell r="B21" t="str">
            <v>E7</v>
          </cell>
          <cell r="C21">
            <v>1990</v>
          </cell>
          <cell r="D21">
            <v>1154.97</v>
          </cell>
          <cell r="E21">
            <v>4076.14</v>
          </cell>
          <cell r="F21">
            <v>0</v>
          </cell>
          <cell r="G21">
            <v>16873</v>
          </cell>
          <cell r="H21">
            <v>19258.95</v>
          </cell>
          <cell r="I21">
            <v>16010.864212492052</v>
          </cell>
          <cell r="J21">
            <v>1.1414063889053518</v>
          </cell>
          <cell r="K21">
            <v>0.9489044160784716</v>
          </cell>
          <cell r="L21">
            <v>0</v>
          </cell>
          <cell r="M21">
            <v>65.14</v>
          </cell>
          <cell r="N21">
            <v>25782</v>
          </cell>
          <cell r="O21" t="str">
            <v>F</v>
          </cell>
          <cell r="P21">
            <v>0</v>
          </cell>
          <cell r="Q21">
            <v>3447</v>
          </cell>
          <cell r="R21">
            <v>30030</v>
          </cell>
          <cell r="S21">
            <v>17</v>
          </cell>
          <cell r="T21">
            <v>0.13369792878752618</v>
          </cell>
          <cell r="U21">
            <v>0</v>
          </cell>
          <cell r="V21">
            <v>0.834</v>
          </cell>
          <cell r="W21">
            <v>0.968</v>
          </cell>
          <cell r="X21">
            <v>2711.0095923261388</v>
          </cell>
          <cell r="Y21">
            <v>0.16067146282973618</v>
          </cell>
          <cell r="Z21">
            <v>0</v>
          </cell>
          <cell r="AA21">
            <v>6561</v>
          </cell>
          <cell r="AB21">
            <v>37830</v>
          </cell>
          <cell r="AC21">
            <v>10</v>
          </cell>
          <cell r="AD21">
            <v>0.2544798696765185</v>
          </cell>
          <cell r="AE21">
            <v>0</v>
          </cell>
          <cell r="AF21">
            <v>3350</v>
          </cell>
          <cell r="AG21">
            <v>8040.25</v>
          </cell>
          <cell r="AH21">
            <v>4</v>
          </cell>
          <cell r="AI21">
            <v>0.12993561399425957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 t="str">
            <v>TLR</v>
          </cell>
          <cell r="BK21">
            <v>8400</v>
          </cell>
          <cell r="BL21">
            <v>0</v>
          </cell>
          <cell r="BM21" t="str">
            <v>A20</v>
          </cell>
          <cell r="BN21">
            <v>0</v>
          </cell>
          <cell r="BO21" t="str">
            <v>Valvole</v>
          </cell>
          <cell r="BP21" t="str">
            <v>GENERAT+TELECTRL</v>
          </cell>
          <cell r="BQ21">
            <v>6561</v>
          </cell>
          <cell r="BR21">
            <v>37830</v>
          </cell>
          <cell r="BS21">
            <v>1455</v>
          </cell>
          <cell r="BT21">
            <v>4293.838841051896</v>
          </cell>
          <cell r="BU21">
            <v>11936.42157428864</v>
          </cell>
          <cell r="BV21">
            <v>7196.065073380836</v>
          </cell>
          <cell r="BW21">
            <v>0.2544798696765185</v>
          </cell>
        </row>
        <row r="22">
          <cell r="A22" t="str">
            <v>A21</v>
          </cell>
          <cell r="B22" t="str">
            <v>E6</v>
          </cell>
          <cell r="C22">
            <v>1997</v>
          </cell>
          <cell r="D22">
            <v>2048</v>
          </cell>
          <cell r="E22">
            <v>18733.77</v>
          </cell>
          <cell r="G22">
            <v>37013</v>
          </cell>
          <cell r="H22">
            <v>31038.74</v>
          </cell>
          <cell r="I22">
            <v>25803.953562725153</v>
          </cell>
          <cell r="J22">
            <v>0.8385902250560614</v>
          </cell>
          <cell r="K22">
            <v>0.697159202516012</v>
          </cell>
          <cell r="M22">
            <v>20.19</v>
          </cell>
          <cell r="N22">
            <v>37642</v>
          </cell>
          <cell r="O22" t="str">
            <v>C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5226</v>
          </cell>
          <cell r="AG22">
            <v>9060.25</v>
          </cell>
          <cell r="AH22">
            <v>4</v>
          </cell>
          <cell r="AI22">
            <v>0.13883428085649008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B22">
            <v>22542</v>
          </cell>
          <cell r="BC22">
            <v>25194</v>
          </cell>
          <cell r="BD22">
            <v>2</v>
          </cell>
          <cell r="BE22">
            <v>0</v>
          </cell>
          <cell r="BG22">
            <v>24301</v>
          </cell>
          <cell r="BH22">
            <v>51194</v>
          </cell>
          <cell r="BI22">
            <v>4</v>
          </cell>
          <cell r="BJ22">
            <v>0</v>
          </cell>
          <cell r="BK22">
            <v>10950</v>
          </cell>
          <cell r="BL22">
            <v>0</v>
          </cell>
          <cell r="BM22" t="str">
            <v>A21</v>
          </cell>
          <cell r="BN22">
            <v>0</v>
          </cell>
          <cell r="BO22" t="str">
            <v>Centrale CHP-TLR o Valvole</v>
          </cell>
          <cell r="BP22" t="str">
            <v> //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25803.953562725153</v>
          </cell>
          <cell r="BV22">
            <v>21173.74546645187</v>
          </cell>
          <cell r="BW22">
            <v>0</v>
          </cell>
        </row>
        <row r="23">
          <cell r="A23" t="str">
            <v>A23</v>
          </cell>
          <cell r="B23" t="str">
            <v>E2</v>
          </cell>
          <cell r="C23">
            <v>1920</v>
          </cell>
          <cell r="D23">
            <v>2232.42</v>
          </cell>
          <cell r="E23">
            <v>8055.69</v>
          </cell>
          <cell r="G23">
            <v>28255</v>
          </cell>
          <cell r="H23">
            <v>26294.37</v>
          </cell>
          <cell r="I23">
            <v>21859.73729736173</v>
          </cell>
          <cell r="J23">
            <v>0.9306094496549283</v>
          </cell>
          <cell r="K23">
            <v>0.7736590797155098</v>
          </cell>
          <cell r="M23">
            <v>50.81</v>
          </cell>
          <cell r="N23">
            <v>39268</v>
          </cell>
          <cell r="O23" t="str">
            <v>E</v>
          </cell>
          <cell r="P23">
            <v>0</v>
          </cell>
          <cell r="Q23">
            <v>5775</v>
          </cell>
          <cell r="R23">
            <v>32292</v>
          </cell>
          <cell r="S23">
            <v>8</v>
          </cell>
          <cell r="T23">
            <v>0.14706631353774066</v>
          </cell>
          <cell r="U23">
            <v>0</v>
          </cell>
          <cell r="V23">
            <v>0.828</v>
          </cell>
          <cell r="W23">
            <v>0.977</v>
          </cell>
          <cell r="X23">
            <v>5084.535024154591</v>
          </cell>
          <cell r="Y23">
            <v>0.1799516908212561</v>
          </cell>
          <cell r="AA23">
            <v>7645</v>
          </cell>
          <cell r="AB23">
            <v>47292</v>
          </cell>
          <cell r="AC23">
            <v>9</v>
          </cell>
          <cell r="AD23">
            <v>0.1946877864928186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M23" t="str">
            <v>A23</v>
          </cell>
          <cell r="BN23">
            <v>0</v>
          </cell>
          <cell r="BO23">
            <v>0</v>
          </cell>
          <cell r="BP23" t="str">
            <v>GENERATORE+TELECTRL</v>
          </cell>
          <cell r="BQ23">
            <v>7645</v>
          </cell>
          <cell r="BR23">
            <v>47292</v>
          </cell>
          <cell r="BS23">
            <v>1242</v>
          </cell>
          <cell r="BT23">
            <v>5500.903407354589</v>
          </cell>
          <cell r="BU23">
            <v>17603.913429623866</v>
          </cell>
          <cell r="BV23">
            <v>13016.763017635258</v>
          </cell>
          <cell r="BW23">
            <v>0.1946877864928186</v>
          </cell>
        </row>
        <row r="24">
          <cell r="A24" t="str">
            <v>B01</v>
          </cell>
          <cell r="B24" t="str">
            <v>E2</v>
          </cell>
          <cell r="C24">
            <v>1920</v>
          </cell>
          <cell r="D24">
            <v>79.24</v>
          </cell>
          <cell r="E24">
            <v>340.73</v>
          </cell>
          <cell r="G24">
            <v>993</v>
          </cell>
          <cell r="H24">
            <v>304.26</v>
          </cell>
          <cell r="I24">
            <v>252.94554195804196</v>
          </cell>
          <cell r="J24">
            <v>0.306404833836858</v>
          </cell>
          <cell r="K24">
            <v>0.2547286424552286</v>
          </cell>
          <cell r="M24" t="str">
            <v>A01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M24" t="str">
            <v>B01 (A1)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A25" t="str">
            <v>B02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/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 t="str">
            <v>B02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</row>
        <row r="26">
          <cell r="A26" t="str">
            <v>B03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/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 t="str">
            <v>B03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A27" t="str">
            <v>B04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/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 t="str">
            <v>B04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A28" t="str">
            <v>B05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 t="str">
            <v>B05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A29" t="str">
            <v>B07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 t="str">
            <v>B07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A30" t="str">
            <v>B09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/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 t="str">
            <v>B09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A31" t="str">
            <v>B12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/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>B12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A32" t="str">
            <v>B15</v>
          </cell>
          <cell r="B32" t="str">
            <v>E6</v>
          </cell>
          <cell r="C32">
            <v>1970</v>
          </cell>
          <cell r="D32">
            <v>747.78</v>
          </cell>
          <cell r="E32">
            <v>5185.59</v>
          </cell>
          <cell r="G32">
            <v>3921</v>
          </cell>
          <cell r="H32">
            <v>4677.67</v>
          </cell>
          <cell r="I32">
            <v>3888.7654415660104</v>
          </cell>
          <cell r="J32">
            <v>1.19297883193063</v>
          </cell>
          <cell r="K32">
            <v>0.991778995553688</v>
          </cell>
          <cell r="M32">
            <v>14.52</v>
          </cell>
          <cell r="N32">
            <v>2700</v>
          </cell>
          <cell r="O32" t="str">
            <v>B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 t="str">
            <v>GENERATORE Q+ST:</v>
          </cell>
          <cell r="BB32">
            <v>1760</v>
          </cell>
          <cell r="BC32">
            <v>11440</v>
          </cell>
          <cell r="BD32">
            <v>11</v>
          </cell>
          <cell r="BE32">
            <v>0.6518518518518519</v>
          </cell>
          <cell r="BM32" t="str">
            <v>B15</v>
          </cell>
          <cell r="BN32">
            <v>0</v>
          </cell>
          <cell r="BO32">
            <v>0</v>
          </cell>
          <cell r="BP32" t="str">
            <v>GENERATORE+ST</v>
          </cell>
          <cell r="BQ32">
            <v>1760</v>
          </cell>
          <cell r="BR32">
            <v>11440</v>
          </cell>
          <cell r="BS32">
            <v>440</v>
          </cell>
          <cell r="BT32">
            <v>2555.911111111111</v>
          </cell>
          <cell r="BU32">
            <v>1353.8664870637222</v>
          </cell>
          <cell r="BV32">
            <v>780.9160206526068</v>
          </cell>
          <cell r="BW32">
            <v>0.6518518518518518</v>
          </cell>
        </row>
        <row r="33">
          <cell r="A33" t="str">
            <v>B19</v>
          </cell>
          <cell r="B33" t="str">
            <v>E7</v>
          </cell>
          <cell r="C33">
            <v>2000</v>
          </cell>
          <cell r="D33">
            <v>5963.07</v>
          </cell>
          <cell r="E33">
            <v>25604.26</v>
          </cell>
          <cell r="G33">
            <v>32814</v>
          </cell>
          <cell r="H33">
            <v>27133.53</v>
          </cell>
          <cell r="I33">
            <v>22557.370180387796</v>
          </cell>
          <cell r="J33">
            <v>0.8268888279392942</v>
          </cell>
          <cell r="K33">
            <v>0.687431284829274</v>
          </cell>
          <cell r="M33">
            <v>21.77</v>
          </cell>
          <cell r="N33">
            <v>55777</v>
          </cell>
          <cell r="O33" t="str">
            <v>C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 t="str">
            <v>TLR:</v>
          </cell>
          <cell r="BB33">
            <v>35622</v>
          </cell>
          <cell r="BC33">
            <v>19240</v>
          </cell>
          <cell r="BD33">
            <v>1</v>
          </cell>
          <cell r="BE33">
            <v>0</v>
          </cell>
          <cell r="BG33">
            <v>35909</v>
          </cell>
          <cell r="BH33">
            <v>42640</v>
          </cell>
          <cell r="BI33">
            <v>3</v>
          </cell>
          <cell r="BJ33">
            <v>0</v>
          </cell>
          <cell r="BK33">
            <v>9150</v>
          </cell>
          <cell r="BL33">
            <v>0</v>
          </cell>
          <cell r="BM33" t="str">
            <v>B19</v>
          </cell>
          <cell r="BN33">
            <v>0</v>
          </cell>
          <cell r="BO33" t="str">
            <v>Centrale CHP-TLR</v>
          </cell>
          <cell r="BP33" t="str">
            <v> //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22557.370180387796</v>
          </cell>
          <cell r="BV33">
            <v>18771.65546527306</v>
          </cell>
          <cell r="BW33">
            <v>0</v>
          </cell>
        </row>
        <row r="34">
          <cell r="A34" t="str">
            <v>A11</v>
          </cell>
          <cell r="B34" t="str">
            <v>E7</v>
          </cell>
          <cell r="C34">
            <v>1980</v>
          </cell>
          <cell r="D34">
            <v>1117.58</v>
          </cell>
          <cell r="E34">
            <v>3688.01</v>
          </cell>
          <cell r="G34">
            <v>18771</v>
          </cell>
          <cell r="H34">
            <v>15157.94</v>
          </cell>
          <cell r="I34">
            <v>12601.503149502014</v>
          </cell>
          <cell r="J34">
            <v>0.8075190453358905</v>
          </cell>
          <cell r="K34">
            <v>0.6713282802995053</v>
          </cell>
          <cell r="M34">
            <v>72.23</v>
          </cell>
          <cell r="N34">
            <v>26442</v>
          </cell>
          <cell r="O34" t="str">
            <v>F</v>
          </cell>
          <cell r="P34">
            <v>0</v>
          </cell>
          <cell r="Q34">
            <v>2686</v>
          </cell>
          <cell r="R34">
            <v>27040</v>
          </cell>
          <cell r="S34">
            <v>18</v>
          </cell>
          <cell r="T34">
            <v>0.10158081839497769</v>
          </cell>
          <cell r="U34">
            <v>0</v>
          </cell>
          <cell r="V34">
            <v>0.875</v>
          </cell>
          <cell r="W34">
            <v>0.978</v>
          </cell>
          <cell r="X34">
            <v>2209.6148571428557</v>
          </cell>
          <cell r="Y34">
            <v>0.11771428571428563</v>
          </cell>
          <cell r="AA34">
            <v>5660</v>
          </cell>
          <cell r="AB34">
            <v>33020</v>
          </cell>
          <cell r="AC34">
            <v>9</v>
          </cell>
          <cell r="AD34">
            <v>0.21405339989410785</v>
          </cell>
          <cell r="AE34">
            <v>0</v>
          </cell>
          <cell r="AF34">
            <v>1569</v>
          </cell>
          <cell r="AG34">
            <v>5592.25</v>
          </cell>
          <cell r="AH34">
            <v>5</v>
          </cell>
          <cell r="AI34">
            <v>0.05933741774449739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K34">
            <v>7950</v>
          </cell>
          <cell r="BL34">
            <v>0</v>
          </cell>
          <cell r="BM34" t="str">
            <v>A11</v>
          </cell>
          <cell r="BN34">
            <v>0</v>
          </cell>
          <cell r="BO34" t="str">
            <v>Valvole</v>
          </cell>
          <cell r="BP34" t="str">
            <v>GENERAT+TELECTRL</v>
          </cell>
          <cell r="BQ34">
            <v>5660</v>
          </cell>
          <cell r="BR34">
            <v>33020</v>
          </cell>
          <cell r="BS34">
            <v>1270</v>
          </cell>
          <cell r="BT34">
            <v>4017.996369412299</v>
          </cell>
          <cell r="BU34">
            <v>9904.1085565748</v>
          </cell>
          <cell r="BV34">
            <v>8439.638606427588</v>
          </cell>
          <cell r="BW34">
            <v>0.21405339989410788</v>
          </cell>
        </row>
        <row r="35">
          <cell r="A35" t="str">
            <v>A12</v>
          </cell>
          <cell r="B35" t="str">
            <v>E7</v>
          </cell>
          <cell r="C35">
            <v>1990</v>
          </cell>
          <cell r="D35">
            <v>685.61</v>
          </cell>
          <cell r="E35">
            <v>2323.43</v>
          </cell>
          <cell r="G35">
            <v>17245</v>
          </cell>
          <cell r="H35">
            <v>14794.26</v>
          </cell>
          <cell r="I35">
            <v>12299.158987603305</v>
          </cell>
          <cell r="J35">
            <v>0.8578869237460134</v>
          </cell>
          <cell r="K35">
            <v>0.7132014489767066</v>
          </cell>
          <cell r="M35">
            <v>89.5</v>
          </cell>
          <cell r="N35">
            <v>20630</v>
          </cell>
          <cell r="O35" t="str">
            <v>G</v>
          </cell>
          <cell r="P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2155</v>
          </cell>
          <cell r="AG35">
            <v>4683.12</v>
          </cell>
          <cell r="AH35">
            <v>4</v>
          </cell>
          <cell r="AI35">
            <v>0.10445952496364518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 t="str">
            <v>TLR:</v>
          </cell>
          <cell r="BB35">
            <v>13293</v>
          </cell>
          <cell r="BC35">
            <v>10244</v>
          </cell>
          <cell r="BD35">
            <v>2</v>
          </cell>
          <cell r="BE35">
            <v>0</v>
          </cell>
          <cell r="BG35">
            <v>14111</v>
          </cell>
          <cell r="BH35">
            <v>15444</v>
          </cell>
          <cell r="BI35">
            <v>2</v>
          </cell>
          <cell r="BJ35">
            <v>0</v>
          </cell>
          <cell r="BK35">
            <v>0</v>
          </cell>
          <cell r="BL35">
            <v>0</v>
          </cell>
          <cell r="BM35" t="str">
            <v>A12</v>
          </cell>
          <cell r="BN35">
            <v>0</v>
          </cell>
          <cell r="BO35" t="str">
            <v>Centrale CHP-TLR o Valvole</v>
          </cell>
          <cell r="BP35" t="str">
            <v>GENERAT+TELECTRL</v>
          </cell>
          <cell r="BQ35">
            <v>4325.6503415268635</v>
          </cell>
          <cell r="BR35">
            <v>19536</v>
          </cell>
          <cell r="BS35">
            <v>566.544</v>
          </cell>
          <cell r="BT35">
            <v>3615.89142703009</v>
          </cell>
          <cell r="BU35">
            <v>9720.299982502993</v>
          </cell>
          <cell r="BV35">
            <v>7796.700506813875</v>
          </cell>
          <cell r="BW35">
            <v>0.20967767045694927</v>
          </cell>
        </row>
        <row r="36">
          <cell r="A36" t="str">
            <v>A14</v>
          </cell>
          <cell r="B36" t="str">
            <v>E7</v>
          </cell>
          <cell r="C36">
            <v>1900</v>
          </cell>
          <cell r="D36">
            <v>490.66</v>
          </cell>
          <cell r="E36">
            <v>1635.44</v>
          </cell>
          <cell r="G36">
            <v>10632</v>
          </cell>
          <cell r="H36">
            <v>8364.7</v>
          </cell>
          <cell r="I36">
            <v>6953.965604471288</v>
          </cell>
          <cell r="J36">
            <v>0.7867475545522951</v>
          </cell>
          <cell r="K36">
            <v>0.6540599703227321</v>
          </cell>
          <cell r="M36">
            <v>81.7</v>
          </cell>
          <cell r="N36">
            <v>13321</v>
          </cell>
          <cell r="O36" t="str">
            <v>G</v>
          </cell>
          <cell r="P36">
            <v>0</v>
          </cell>
          <cell r="Q36">
            <v>1844</v>
          </cell>
          <cell r="R36">
            <v>21268</v>
          </cell>
          <cell r="S36" t="str">
            <v>&gt;20</v>
          </cell>
          <cell r="T36">
            <v>0.1384280459424968</v>
          </cell>
          <cell r="U36">
            <v>0</v>
          </cell>
          <cell r="V36">
            <v>0.843</v>
          </cell>
          <cell r="W36">
            <v>0.97</v>
          </cell>
          <cell r="X36">
            <v>1601.7366548042687</v>
          </cell>
          <cell r="Y36">
            <v>0.15065243179122167</v>
          </cell>
          <cell r="AA36">
            <v>3299</v>
          </cell>
          <cell r="AB36">
            <v>29068</v>
          </cell>
          <cell r="AC36">
            <v>16</v>
          </cell>
          <cell r="AD36">
            <v>0.24765408002402223</v>
          </cell>
          <cell r="AE36">
            <v>0</v>
          </cell>
          <cell r="AF36">
            <v>1366</v>
          </cell>
          <cell r="AG36">
            <v>4683.12</v>
          </cell>
          <cell r="AH36">
            <v>5</v>
          </cell>
          <cell r="AI36">
            <v>0.10254485398994069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 t="str">
            <v>PdC X ACS:</v>
          </cell>
          <cell r="BB36">
            <v>447</v>
          </cell>
          <cell r="BC36">
            <v>5202</v>
          </cell>
          <cell r="BD36" t="str">
            <v>&gt;20</v>
          </cell>
          <cell r="BE36">
            <v>0.03355603933638616</v>
          </cell>
          <cell r="BK36">
            <v>10150</v>
          </cell>
          <cell r="BL36">
            <v>0</v>
          </cell>
          <cell r="BM36" t="str">
            <v>A14</v>
          </cell>
          <cell r="BN36">
            <v>10150</v>
          </cell>
          <cell r="BO36" t="str">
            <v>PdC x ACS o Generatore+Telectrl</v>
          </cell>
          <cell r="BP36" t="str">
            <v>VALVOLE</v>
          </cell>
          <cell r="BQ36">
            <v>1366</v>
          </cell>
          <cell r="BR36">
            <v>4683.12</v>
          </cell>
          <cell r="BS36">
            <v>91.82</v>
          </cell>
          <cell r="BT36">
            <v>1090.2568876210494</v>
          </cell>
          <cell r="BU36">
            <v>6240.87221690971</v>
          </cell>
          <cell r="BV36">
            <v>5458.472427735719</v>
          </cell>
          <cell r="BW36">
            <v>0.10254485398994069</v>
          </cell>
        </row>
        <row r="37">
          <cell r="A37" t="str">
            <v>A18</v>
          </cell>
          <cell r="B37" t="str">
            <v>E7</v>
          </cell>
          <cell r="C37">
            <v>1990</v>
          </cell>
          <cell r="D37">
            <v>738.3</v>
          </cell>
          <cell r="E37">
            <v>2233.93</v>
          </cell>
          <cell r="G37">
            <v>10185</v>
          </cell>
          <cell r="H37">
            <v>8631.28</v>
          </cell>
          <cell r="I37">
            <v>7175.586003390549</v>
          </cell>
          <cell r="J37">
            <v>0.8474501718213059</v>
          </cell>
          <cell r="K37">
            <v>0.7045248898763425</v>
          </cell>
          <cell r="M37">
            <v>95.15</v>
          </cell>
          <cell r="N37">
            <v>21094</v>
          </cell>
          <cell r="O37" t="str">
            <v>G</v>
          </cell>
          <cell r="P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2670</v>
          </cell>
          <cell r="AG37">
            <v>4683.12</v>
          </cell>
          <cell r="AH37">
            <v>3</v>
          </cell>
          <cell r="AI37">
            <v>0.12657627761448753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 t="str">
            <v>TLR:</v>
          </cell>
          <cell r="BB37">
            <v>13624</v>
          </cell>
          <cell r="BC37">
            <v>10244</v>
          </cell>
          <cell r="BD37">
            <v>1</v>
          </cell>
          <cell r="BE37">
            <v>0</v>
          </cell>
          <cell r="BG37">
            <v>14471</v>
          </cell>
          <cell r="BH37">
            <v>15444</v>
          </cell>
          <cell r="BI37">
            <v>2</v>
          </cell>
          <cell r="BJ37">
            <v>0</v>
          </cell>
          <cell r="BK37">
            <v>10150</v>
          </cell>
          <cell r="BL37">
            <v>0</v>
          </cell>
          <cell r="BM37" t="str">
            <v>A18</v>
          </cell>
          <cell r="BN37">
            <v>0</v>
          </cell>
          <cell r="BO37" t="str">
            <v>Centrale CHP-TLR o Valvole</v>
          </cell>
          <cell r="BP37" t="str">
            <v>GENERAT+TELECTRL</v>
          </cell>
          <cell r="BQ37">
            <v>2554.7549277153435</v>
          </cell>
          <cell r="BR37">
            <v>21696</v>
          </cell>
          <cell r="BS37">
            <v>629.1840000000001</v>
          </cell>
          <cell r="BT37">
            <v>1233.5346040950399</v>
          </cell>
          <cell r="BU37">
            <v>6306.530172281834</v>
          </cell>
          <cell r="BV37">
            <v>5120.796742891511</v>
          </cell>
          <cell r="BW37">
            <v>0.12111287227246341</v>
          </cell>
        </row>
        <row r="38">
          <cell r="A38" t="str">
            <v>A22</v>
          </cell>
          <cell r="B38" t="str">
            <v>E7</v>
          </cell>
          <cell r="C38">
            <v>1992</v>
          </cell>
          <cell r="D38">
            <v>895.05</v>
          </cell>
          <cell r="E38">
            <v>3511</v>
          </cell>
          <cell r="G38">
            <v>14986</v>
          </cell>
          <cell r="H38">
            <v>10413.54</v>
          </cell>
          <cell r="I38">
            <v>8657.261943738082</v>
          </cell>
          <cell r="J38">
            <v>0.6948845589216602</v>
          </cell>
          <cell r="K38">
            <v>0.5776899735578594</v>
          </cell>
          <cell r="M38">
            <v>48.18</v>
          </cell>
          <cell r="N38">
            <v>16833</v>
          </cell>
          <cell r="O38" t="str">
            <v>E</v>
          </cell>
          <cell r="P38">
            <v>0</v>
          </cell>
          <cell r="Q38">
            <v>1821</v>
          </cell>
          <cell r="R38">
            <v>21580</v>
          </cell>
          <cell r="S38" t="str">
            <v>&gt;20</v>
          </cell>
          <cell r="T38">
            <v>0.10818036000712886</v>
          </cell>
          <cell r="U38">
            <v>0</v>
          </cell>
          <cell r="V38">
            <v>0.859</v>
          </cell>
          <cell r="W38">
            <v>0.972</v>
          </cell>
          <cell r="X38">
            <v>1971.383003492435</v>
          </cell>
          <cell r="Y38">
            <v>0.13154831199068698</v>
          </cell>
          <cell r="Z38">
            <v>0</v>
          </cell>
          <cell r="AA38">
            <v>4149</v>
          </cell>
          <cell r="AB38">
            <v>28080</v>
          </cell>
          <cell r="AC38">
            <v>11</v>
          </cell>
          <cell r="AD38">
            <v>0.24648012831937266</v>
          </cell>
          <cell r="AE38">
            <v>0</v>
          </cell>
          <cell r="AF38">
            <v>2509</v>
          </cell>
          <cell r="AG38">
            <v>4164.25</v>
          </cell>
          <cell r="AH38">
            <v>3</v>
          </cell>
          <cell r="AI38">
            <v>0.1490524564842868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 t="str">
            <v>PdC X ACS</v>
          </cell>
          <cell r="BB38">
            <v>949</v>
          </cell>
          <cell r="BC38">
            <v>5202</v>
          </cell>
          <cell r="BD38">
            <v>14</v>
          </cell>
          <cell r="BE38">
            <v>0.05637735400701004</v>
          </cell>
          <cell r="BM38" t="str">
            <v>A22</v>
          </cell>
          <cell r="BN38">
            <v>0</v>
          </cell>
          <cell r="BO38" t="str">
            <v>PdC x ACS o Valvole</v>
          </cell>
          <cell r="BP38" t="str">
            <v>GENERAT+TELECTRL</v>
          </cell>
          <cell r="BQ38">
            <v>4149</v>
          </cell>
          <cell r="BR38">
            <v>28080</v>
          </cell>
          <cell r="BS38">
            <v>1080</v>
          </cell>
          <cell r="BT38">
            <v>3693.7512029941186</v>
          </cell>
          <cell r="BU38">
            <v>6523.418908951097</v>
          </cell>
          <cell r="BV38">
            <v>6459.870904051276</v>
          </cell>
          <cell r="BW38">
            <v>0.24648012831937266</v>
          </cell>
        </row>
        <row r="39">
          <cell r="A39" t="str">
            <v>A24</v>
          </cell>
          <cell r="B39" t="str">
            <v>E7</v>
          </cell>
          <cell r="C39">
            <v>2003</v>
          </cell>
          <cell r="D39">
            <v>745.88</v>
          </cell>
          <cell r="E39">
            <v>3766.55</v>
          </cell>
          <cell r="G39">
            <v>13911</v>
          </cell>
          <cell r="H39">
            <v>12017.55</v>
          </cell>
          <cell r="I39">
            <v>9990.750337730451</v>
          </cell>
          <cell r="J39">
            <v>0.8638882898425706</v>
          </cell>
          <cell r="K39">
            <v>0.7181906647782654</v>
          </cell>
          <cell r="M39">
            <v>32.62</v>
          </cell>
          <cell r="N39">
            <v>12191</v>
          </cell>
          <cell r="O39" t="str">
            <v>D</v>
          </cell>
          <cell r="P39">
            <v>0</v>
          </cell>
          <cell r="Q39">
            <v>1998</v>
          </cell>
          <cell r="R39">
            <v>20020</v>
          </cell>
          <cell r="S39" t="str">
            <v>&gt;20</v>
          </cell>
          <cell r="T39">
            <v>0.16389139529160857</v>
          </cell>
          <cell r="U39">
            <v>0</v>
          </cell>
          <cell r="V39">
            <v>0.867</v>
          </cell>
          <cell r="W39">
            <v>1.039</v>
          </cell>
          <cell r="X39">
            <v>2759.7370242214533</v>
          </cell>
          <cell r="Y39">
            <v>0.19838523644752018</v>
          </cell>
          <cell r="Z39">
            <v>0</v>
          </cell>
          <cell r="AA39">
            <v>2235</v>
          </cell>
          <cell r="AB39">
            <v>28080</v>
          </cell>
          <cell r="AC39" t="str">
            <v>&gt;20</v>
          </cell>
          <cell r="AD39">
            <v>0.18333196620457715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 t="str">
            <v>ST:</v>
          </cell>
          <cell r="BB39">
            <v>423</v>
          </cell>
          <cell r="BC39">
            <v>6573.6</v>
          </cell>
          <cell r="BD39" t="str">
            <v>&gt;20</v>
          </cell>
          <cell r="BE39">
            <v>0.03469772783200722</v>
          </cell>
          <cell r="BM39" t="str">
            <v>A24</v>
          </cell>
          <cell r="BN39">
            <v>0</v>
          </cell>
          <cell r="BO39" t="str">
            <v>ST o Generatore+Telectrl</v>
          </cell>
          <cell r="BP39" t="str">
            <v> //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9990.750337730451</v>
          </cell>
          <cell r="BV39">
            <v>7957.95999199773</v>
          </cell>
          <cell r="BW39">
            <v>0</v>
          </cell>
        </row>
        <row r="40">
          <cell r="A40" t="str">
            <v>B18</v>
          </cell>
          <cell r="B40" t="str">
            <v>E7</v>
          </cell>
          <cell r="C40">
            <v>2000</v>
          </cell>
          <cell r="D40">
            <v>905.93</v>
          </cell>
          <cell r="E40">
            <v>4179.04</v>
          </cell>
          <cell r="G40">
            <v>16305</v>
          </cell>
          <cell r="H40">
            <v>8196.63</v>
          </cell>
          <cell r="I40">
            <v>6814.2411673553715</v>
          </cell>
          <cell r="J40">
            <v>0.5027065317387304</v>
          </cell>
          <cell r="K40">
            <v>0.41792340799480965</v>
          </cell>
          <cell r="M40">
            <v>26.19</v>
          </cell>
          <cell r="N40">
            <v>9801</v>
          </cell>
          <cell r="O40" t="str">
            <v>C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710</v>
          </cell>
          <cell r="AG40">
            <v>1776.12</v>
          </cell>
          <cell r="AH40">
            <v>7</v>
          </cell>
          <cell r="AI40">
            <v>0.07244158759310275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B40" t="str">
            <v>PdC X ACS</v>
          </cell>
          <cell r="BM40" t="str">
            <v>B18</v>
          </cell>
          <cell r="BN40">
            <v>0</v>
          </cell>
          <cell r="BO40">
            <v>0</v>
          </cell>
          <cell r="BP40" t="str">
            <v>VALVOLE</v>
          </cell>
          <cell r="BQ40">
            <v>710</v>
          </cell>
          <cell r="BR40">
            <v>1776.12</v>
          </cell>
          <cell r="BS40">
            <v>34.82</v>
          </cell>
          <cell r="BT40">
            <v>1181.1600857055403</v>
          </cell>
          <cell r="BU40">
            <v>6320.606718949871</v>
          </cell>
          <cell r="BV40">
            <v>8651.780099441714</v>
          </cell>
          <cell r="BW40">
            <v>0.07244158759310275</v>
          </cell>
        </row>
        <row r="41">
          <cell r="A41" t="str">
            <v>B20</v>
          </cell>
          <cell r="B41" t="str">
            <v>E7</v>
          </cell>
          <cell r="C41">
            <v>2005</v>
          </cell>
          <cell r="D41">
            <v>1725.88</v>
          </cell>
          <cell r="E41">
            <v>6926.69</v>
          </cell>
          <cell r="G41">
            <v>27405</v>
          </cell>
          <cell r="H41">
            <v>20024.11</v>
          </cell>
          <cell r="I41">
            <v>16646.977440930285</v>
          </cell>
          <cell r="J41">
            <v>0.7306735997080824</v>
          </cell>
          <cell r="K41">
            <v>0.6074430739255714</v>
          </cell>
          <cell r="M41">
            <v>43.58</v>
          </cell>
          <cell r="N41">
            <v>29967</v>
          </cell>
          <cell r="O41" t="str">
            <v>D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0</v>
          </cell>
          <cell r="AL41">
            <v>0</v>
          </cell>
          <cell r="AM41" t="str">
            <v>REC Q X UTA:</v>
          </cell>
          <cell r="AN41">
            <v>3036</v>
          </cell>
          <cell r="AO41">
            <v>7280</v>
          </cell>
          <cell r="AP41">
            <v>5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1462</v>
          </cell>
          <cell r="BC41">
            <v>10405</v>
          </cell>
          <cell r="BD41">
            <v>0</v>
          </cell>
          <cell r="BE41">
            <v>0.04878699903226883</v>
          </cell>
          <cell r="BM41" t="str">
            <v>B20</v>
          </cell>
          <cell r="BN41">
            <v>0</v>
          </cell>
          <cell r="BO41" t="str">
            <v>PdC x ACS o Telectrl</v>
          </cell>
          <cell r="BP41" t="str">
            <v>RECUPERO Q_UTA</v>
          </cell>
          <cell r="BQ41">
            <v>3036</v>
          </cell>
          <cell r="BR41">
            <v>7280</v>
          </cell>
          <cell r="BS41">
            <v>280</v>
          </cell>
          <cell r="BT41">
            <v>2776.440084092502</v>
          </cell>
          <cell r="BU41">
            <v>14960.448141678964</v>
          </cell>
          <cell r="BV41">
            <v>14089.072997722009</v>
          </cell>
          <cell r="BW41">
            <v>0.10131144258684553</v>
          </cell>
        </row>
        <row r="42">
          <cell r="A42" t="str">
            <v>A19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2510</v>
          </cell>
          <cell r="R42">
            <v>16640</v>
          </cell>
          <cell r="S42">
            <v>11</v>
          </cell>
          <cell r="T42">
            <v>0</v>
          </cell>
          <cell r="U42">
            <v>0</v>
          </cell>
          <cell r="V42">
            <v>0.788</v>
          </cell>
          <cell r="W42">
            <v>0.981</v>
          </cell>
          <cell r="X42">
            <v>0</v>
          </cell>
          <cell r="Y42">
            <v>0</v>
          </cell>
          <cell r="Z42">
            <v>0</v>
          </cell>
          <cell r="AA42">
            <v>4769</v>
          </cell>
          <cell r="AB42">
            <v>21320</v>
          </cell>
          <cell r="AC42">
            <v>7</v>
          </cell>
          <cell r="AD42">
            <v>0</v>
          </cell>
          <cell r="AE42">
            <v>0</v>
          </cell>
          <cell r="AF42">
            <v>2142</v>
          </cell>
          <cell r="AG42">
            <v>5091.12</v>
          </cell>
          <cell r="AH42">
            <v>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1211</v>
          </cell>
          <cell r="BC42">
            <v>5202</v>
          </cell>
          <cell r="BD42">
            <v>16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 t="str">
            <v>A19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A43" t="str">
            <v>B06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/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 t="str">
            <v>B06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A44" t="str">
            <v>B11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/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 t="str">
            <v>B11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A45" t="str">
            <v>B17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/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 t="str">
            <v>B17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A46" t="str">
            <v>B21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 t="str">
            <v/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 t="str">
            <v>B21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A47" t="str">
            <v>B23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/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 t="str">
            <v>B23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A48" t="str">
            <v>B22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/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 t="str">
            <v>B22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A49" t="str">
            <v>B24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/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 t="str">
            <v>B24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A50" t="str">
            <v>X0</v>
          </cell>
          <cell r="B50">
            <v>0</v>
          </cell>
          <cell r="C50">
            <v>0</v>
          </cell>
          <cell r="D50">
            <v>145</v>
          </cell>
          <cell r="E50">
            <v>500</v>
          </cell>
          <cell r="G50">
            <v>2292</v>
          </cell>
          <cell r="H50">
            <v>1054.24</v>
          </cell>
          <cell r="I50">
            <v>876.4389277389278</v>
          </cell>
          <cell r="J50">
            <v>0.4599650959860384</v>
          </cell>
          <cell r="K50">
            <v>0.38239045712867703</v>
          </cell>
          <cell r="M50">
            <v>0</v>
          </cell>
          <cell r="N50">
            <v>0</v>
          </cell>
          <cell r="O50" t="str">
            <v/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M50" t="str">
            <v>X0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876.4389277389278</v>
          </cell>
          <cell r="BV50">
            <v>1311.1670118365896</v>
          </cell>
          <cell r="BW50" t="str">
            <v/>
          </cell>
        </row>
        <row r="51">
          <cell r="A51" t="str">
            <v>X1</v>
          </cell>
          <cell r="B51">
            <v>0</v>
          </cell>
          <cell r="C51">
            <v>0</v>
          </cell>
          <cell r="D51">
            <v>1155</v>
          </cell>
          <cell r="E51">
            <v>7090</v>
          </cell>
          <cell r="G51">
            <v>16698</v>
          </cell>
          <cell r="H51">
            <v>6894.21</v>
          </cell>
          <cell r="I51">
            <v>5731.478619675779</v>
          </cell>
          <cell r="J51">
            <v>0.4128763923823212</v>
          </cell>
          <cell r="K51">
            <v>0.34324341955178933</v>
          </cell>
          <cell r="M51">
            <v>0</v>
          </cell>
          <cell r="N51">
            <v>0</v>
          </cell>
          <cell r="O51" t="str">
            <v/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M51" t="str">
            <v>X1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5731.478619675779</v>
          </cell>
          <cell r="BV51">
            <v>9552.297889898504</v>
          </cell>
          <cell r="BW51" t="str">
            <v/>
          </cell>
        </row>
        <row r="52">
          <cell r="A52" t="str">
            <v>X2</v>
          </cell>
          <cell r="B52">
            <v>0</v>
          </cell>
          <cell r="C52">
            <v>0</v>
          </cell>
          <cell r="D52">
            <v>45</v>
          </cell>
          <cell r="E52">
            <v>145</v>
          </cell>
          <cell r="G52">
            <v>568</v>
          </cell>
          <cell r="H52">
            <v>248.66</v>
          </cell>
          <cell r="I52">
            <v>206.7226663488027</v>
          </cell>
          <cell r="J52">
            <v>0.43778169014084506</v>
          </cell>
          <cell r="K52">
            <v>0.36394835624789207</v>
          </cell>
          <cell r="M52">
            <v>0</v>
          </cell>
          <cell r="N52">
            <v>0</v>
          </cell>
          <cell r="O52" t="str">
            <v/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B52" t="str">
            <v>RECUPERATORE Q X UTA</v>
          </cell>
          <cell r="BM52" t="str">
            <v>X2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206.7226663488027</v>
          </cell>
          <cell r="BV52">
            <v>324.93144097870106</v>
          </cell>
          <cell r="BW52" t="str">
            <v/>
          </cell>
        </row>
        <row r="53">
          <cell r="A53" t="str">
            <v>X3</v>
          </cell>
          <cell r="B53" t="str">
            <v>E4</v>
          </cell>
          <cell r="C53">
            <v>2008</v>
          </cell>
          <cell r="D53">
            <v>1281.37</v>
          </cell>
          <cell r="E53">
            <v>9042.53</v>
          </cell>
          <cell r="G53">
            <v>6922</v>
          </cell>
          <cell r="H53">
            <v>5080.06</v>
          </cell>
          <cell r="I53">
            <v>4223.291033587625</v>
          </cell>
          <cell r="J53">
            <v>0.7339006067610517</v>
          </cell>
          <cell r="K53">
            <v>0.6101258355370738</v>
          </cell>
          <cell r="M53">
            <v>16.29</v>
          </cell>
          <cell r="N53">
            <v>14255</v>
          </cell>
          <cell r="O53" t="str">
            <v>C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B53">
            <v>829</v>
          </cell>
          <cell r="BC53">
            <v>14560</v>
          </cell>
          <cell r="BD53" t="str">
            <v>&gt;20</v>
          </cell>
          <cell r="BE53">
            <v>0</v>
          </cell>
          <cell r="BM53" t="str">
            <v>X3</v>
          </cell>
          <cell r="BN53">
            <v>0</v>
          </cell>
          <cell r="BO53" t="str">
            <v>RECUPERO Q_UTA o Telectrl</v>
          </cell>
          <cell r="BP53" t="str">
            <v> //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4223.291033587625</v>
          </cell>
          <cell r="BV53">
            <v>3959.815905729875</v>
          </cell>
          <cell r="BW53">
            <v>0</v>
          </cell>
        </row>
        <row r="54">
          <cell r="A54" t="str">
            <v>X4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/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 t="str">
            <v>X4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A55" t="str">
            <v>X6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 t="str">
            <v>X6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A56" t="str">
            <v>X7</v>
          </cell>
          <cell r="B56">
            <v>0</v>
          </cell>
          <cell r="C56">
            <v>0</v>
          </cell>
          <cell r="D56">
            <v>1650</v>
          </cell>
          <cell r="E56">
            <v>13875</v>
          </cell>
          <cell r="G56">
            <v>417.70846586608695</v>
          </cell>
          <cell r="H56">
            <v>314.14</v>
          </cell>
          <cell r="I56">
            <v>261.15924719220175</v>
          </cell>
          <cell r="J56">
            <v>0</v>
          </cell>
          <cell r="K56">
            <v>0.6252189470249491</v>
          </cell>
          <cell r="M56">
            <v>0</v>
          </cell>
          <cell r="N56">
            <v>0</v>
          </cell>
          <cell r="O56" t="str">
            <v/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M56" t="str">
            <v>X7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261.15924719220175</v>
          </cell>
          <cell r="BV56">
            <v>238.9553058501236</v>
          </cell>
          <cell r="BW56" t="str">
            <v/>
          </cell>
        </row>
        <row r="76">
          <cell r="O76">
            <v>0</v>
          </cell>
          <cell r="P76" t="str">
            <v>A</v>
          </cell>
        </row>
        <row r="77">
          <cell r="O77">
            <v>8</v>
          </cell>
          <cell r="P77" t="str">
            <v>B</v>
          </cell>
        </row>
        <row r="78">
          <cell r="O78">
            <v>16</v>
          </cell>
          <cell r="P78" t="str">
            <v>C</v>
          </cell>
        </row>
        <row r="79">
          <cell r="O79">
            <v>30</v>
          </cell>
          <cell r="P79" t="str">
            <v>D</v>
          </cell>
        </row>
        <row r="80">
          <cell r="O80">
            <v>44</v>
          </cell>
          <cell r="P80" t="str">
            <v>E</v>
          </cell>
        </row>
        <row r="81">
          <cell r="O81">
            <v>60</v>
          </cell>
          <cell r="P81" t="str">
            <v>F</v>
          </cell>
        </row>
        <row r="82">
          <cell r="O82">
            <v>80</v>
          </cell>
          <cell r="P82" t="str">
            <v>G</v>
          </cell>
        </row>
        <row r="83">
          <cell r="O83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h RISC"/>
      <sheetName val="db-th"/>
      <sheetName val="db-ee"/>
      <sheetName val="ANALISI EN"/>
      <sheetName val="ANALISI EE"/>
      <sheetName val="Int-TH"/>
      <sheetName val="analisi multicriterio"/>
    </sheetNames>
    <sheetDataSet>
      <sheetData sheetId="1">
        <row r="35">
          <cell r="A35" t="str">
            <v>Cappotto th</v>
          </cell>
          <cell r="F35">
            <v>98</v>
          </cell>
          <cell r="G35" t="str">
            <v>€/mq</v>
          </cell>
        </row>
        <row r="36">
          <cell r="A36" t="str">
            <v>Coibentazione copertura (8 cm lana di roccia), intradosso</v>
          </cell>
          <cell r="F36">
            <v>106</v>
          </cell>
          <cell r="G36" t="str">
            <v>€/mq</v>
          </cell>
        </row>
        <row r="37">
          <cell r="A37" t="str">
            <v>Serramenti normali (PVC, doppio vetro 4-12-4, Argon)</v>
          </cell>
          <cell r="F37">
            <v>250</v>
          </cell>
          <cell r="G37" t="str">
            <v>€/mq</v>
          </cell>
        </row>
        <row r="38">
          <cell r="A38" t="str">
            <v>Serramenti antisfondamento (PVC, doppio vetro 4-12-4, Argon)</v>
          </cell>
          <cell r="F38">
            <v>360</v>
          </cell>
          <cell r="G38" t="str">
            <v>€/mq</v>
          </cell>
        </row>
        <row r="39">
          <cell r="A39" t="str">
            <v>Serramenti in edificio vincolato (PVC, doppio vetro 4-12-4, Argon)</v>
          </cell>
          <cell r="F39">
            <v>450</v>
          </cell>
          <cell r="G39" t="str">
            <v>€/mq</v>
          </cell>
        </row>
        <row r="40">
          <cell r="A40" t="str">
            <v>Valvole termostatiche</v>
          </cell>
          <cell r="F40">
            <v>50</v>
          </cell>
          <cell r="G40" t="str">
            <v>€/cad</v>
          </cell>
        </row>
        <row r="41">
          <cell r="A41" t="str">
            <v>Caldaia a biomassa + camino + opere th-ee + sottostaz utenza</v>
          </cell>
          <cell r="F41">
            <v>470</v>
          </cell>
          <cell r="G41" t="str">
            <v>€/kWt</v>
          </cell>
        </row>
        <row r="42">
          <cell r="A42" t="str">
            <v>Integraz imp x allacio TLR (Opere th-ee + sottostaz utenza)</v>
          </cell>
          <cell r="F42">
            <v>153</v>
          </cell>
          <cell r="G42" t="str">
            <v>€/kWt</v>
          </cell>
        </row>
        <row r="43">
          <cell r="A43" t="str">
            <v>Rete TLR e diramaz utenze da CT</v>
          </cell>
          <cell r="F43">
            <v>128</v>
          </cell>
          <cell r="G43" t="str">
            <v>€/ml</v>
          </cell>
        </row>
        <row r="44">
          <cell r="A44" t="str">
            <v>Caldaia a condensazione + integraz imp + ISPSEL + contabilizzatore (0-35 kW)</v>
          </cell>
          <cell r="F44">
            <v>170</v>
          </cell>
          <cell r="G44" t="str">
            <v>€/kWt</v>
          </cell>
        </row>
        <row r="45">
          <cell r="A45" t="str">
            <v>Caldaia a condensazione + integraz imp + ISPSEL + contabilizzatore (35-100 kW)</v>
          </cell>
          <cell r="F45">
            <v>200</v>
          </cell>
          <cell r="G45" t="str">
            <v>€/kWt</v>
          </cell>
        </row>
        <row r="46">
          <cell r="A46" t="str">
            <v>Caldaia a condensazione + integraz imp + ISPSEL + contabilizzatore (100-200 kW)</v>
          </cell>
          <cell r="F46">
            <v>144</v>
          </cell>
          <cell r="G46" t="str">
            <v>€/kWt</v>
          </cell>
        </row>
        <row r="47">
          <cell r="A47" t="str">
            <v>Locale CT (opere edili)</v>
          </cell>
          <cell r="F47">
            <v>58</v>
          </cell>
          <cell r="G47" t="str">
            <v>€/kWt</v>
          </cell>
        </row>
        <row r="48">
          <cell r="A48" t="str">
            <v>Lamapda Fluo T8</v>
          </cell>
          <cell r="F48">
            <v>7</v>
          </cell>
          <cell r="G48" t="str">
            <v>€/cad</v>
          </cell>
        </row>
        <row r="49">
          <cell r="A49" t="str">
            <v>Lamapda Fluo T5</v>
          </cell>
          <cell r="F49">
            <v>3</v>
          </cell>
          <cell r="G49" t="str">
            <v>€/cad</v>
          </cell>
        </row>
        <row r="50">
          <cell r="A50" t="str">
            <v>UTA</v>
          </cell>
          <cell r="F50">
            <v>3</v>
          </cell>
          <cell r="G50" t="str">
            <v>€/ mc/h</v>
          </cell>
        </row>
        <row r="51">
          <cell r="A51" t="str">
            <v>FV</v>
          </cell>
          <cell r="F51">
            <v>1600</v>
          </cell>
          <cell r="G51" t="str">
            <v>€/kWp</v>
          </cell>
        </row>
        <row r="80">
          <cell r="A80" t="str">
            <v>Gas naturale</v>
          </cell>
          <cell r="B80">
            <v>9.94</v>
          </cell>
          <cell r="C80" t="str">
            <v>kWh/mc</v>
          </cell>
          <cell r="D80">
            <v>0.85</v>
          </cell>
          <cell r="E80" t="str">
            <v>€/Smc</v>
          </cell>
          <cell r="F80">
            <v>0.1998</v>
          </cell>
          <cell r="G80" t="str">
            <v>[t CO2-eq/MWht]</v>
          </cell>
          <cell r="H80" t="str">
            <v>Smc</v>
          </cell>
        </row>
        <row r="81">
          <cell r="A81" t="str">
            <v>GPL  [l]</v>
          </cell>
          <cell r="B81">
            <v>7.228</v>
          </cell>
          <cell r="C81" t="str">
            <v>kWh/l</v>
          </cell>
          <cell r="D81">
            <v>1.81</v>
          </cell>
          <cell r="E81" t="str">
            <v>€/l</v>
          </cell>
          <cell r="H81" t="str">
            <v>l</v>
          </cell>
        </row>
        <row r="82">
          <cell r="A82" t="str">
            <v>GPL [Smc]</v>
          </cell>
          <cell r="B82">
            <v>30.98</v>
          </cell>
          <cell r="C82" t="str">
            <v>kWh/Nmc</v>
          </cell>
          <cell r="D82">
            <v>7.75</v>
          </cell>
          <cell r="E82" t="str">
            <v>€/Smc</v>
          </cell>
          <cell r="H82" t="str">
            <v>Smc</v>
          </cell>
        </row>
        <row r="83">
          <cell r="A83" t="str">
            <v>Gasolio</v>
          </cell>
          <cell r="B83">
            <v>11.87</v>
          </cell>
          <cell r="C83" t="str">
            <v>kWh/kg</v>
          </cell>
          <cell r="D83">
            <v>1.42</v>
          </cell>
          <cell r="E83" t="str">
            <v>€/kg</v>
          </cell>
          <cell r="F83">
            <v>0.2642</v>
          </cell>
          <cell r="G83" t="str">
            <v>[t CO2-eq/MWht]</v>
          </cell>
          <cell r="H83" t="str">
            <v>kg</v>
          </cell>
        </row>
        <row r="84">
          <cell r="A84" t="str">
            <v>Olio combustibile</v>
          </cell>
          <cell r="B84">
            <v>11.75</v>
          </cell>
          <cell r="C84" t="str">
            <v>kWh/kg</v>
          </cell>
          <cell r="D84">
            <v>0.97</v>
          </cell>
          <cell r="E84" t="str">
            <v>€/kg</v>
          </cell>
          <cell r="H84" t="str">
            <v>kg</v>
          </cell>
        </row>
        <row r="85">
          <cell r="A85" t="str">
            <v>Legno</v>
          </cell>
          <cell r="B85">
            <v>2.92</v>
          </cell>
          <cell r="C85" t="str">
            <v>kWh/kg</v>
          </cell>
          <cell r="D85">
            <v>0.23</v>
          </cell>
          <cell r="E85" t="str">
            <v>€/kg</v>
          </cell>
          <cell r="H85" t="str">
            <v>kg</v>
          </cell>
        </row>
        <row r="86">
          <cell r="A86" t="str">
            <v>Cippato</v>
          </cell>
          <cell r="B86">
            <v>2.92</v>
          </cell>
          <cell r="C86" t="str">
            <v>kWh/kg</v>
          </cell>
          <cell r="D86">
            <v>0.23</v>
          </cell>
          <cell r="E86" t="str">
            <v>€/kg</v>
          </cell>
          <cell r="H86" t="str">
            <v>kg</v>
          </cell>
        </row>
        <row r="87">
          <cell r="A87" t="str">
            <v>Pellet</v>
          </cell>
          <cell r="B87">
            <v>2.92</v>
          </cell>
          <cell r="C87" t="str">
            <v>kWh/kg</v>
          </cell>
          <cell r="D87">
            <v>0.23</v>
          </cell>
          <cell r="E87" t="str">
            <v>€/kg</v>
          </cell>
          <cell r="H87" t="str">
            <v>kg</v>
          </cell>
        </row>
        <row r="88">
          <cell r="A88" t="str">
            <v>Biomassa (legnosa)</v>
          </cell>
          <cell r="B88">
            <v>2.92</v>
          </cell>
          <cell r="C88" t="str">
            <v>kWh/kg</v>
          </cell>
          <cell r="D88">
            <v>0.23</v>
          </cell>
          <cell r="E88" t="str">
            <v>€/kg</v>
          </cell>
          <cell r="H88" t="str">
            <v>kg</v>
          </cell>
        </row>
        <row r="89">
          <cell r="A89" t="str">
            <v>Teleriscaldamento a biomassa </v>
          </cell>
          <cell r="B89">
            <v>1</v>
          </cell>
          <cell r="C89" t="str">
            <v>kWh</v>
          </cell>
          <cell r="D89">
            <v>0.1</v>
          </cell>
          <cell r="E89" t="str">
            <v>€/kWh</v>
          </cell>
          <cell r="H89" t="str">
            <v>kWh</v>
          </cell>
        </row>
        <row r="90">
          <cell r="A90" t="str">
            <v>Teleriscaldamento a gas metano</v>
          </cell>
          <cell r="B90">
            <v>1</v>
          </cell>
          <cell r="C90" t="str">
            <v>kWh</v>
          </cell>
          <cell r="D90">
            <v>0.076</v>
          </cell>
          <cell r="E90" t="str">
            <v>€/kWh</v>
          </cell>
          <cell r="H90" t="str">
            <v>kWh</v>
          </cell>
        </row>
        <row r="91">
          <cell r="A91" t="str">
            <v>Teleriscaldamento a olio combustibile</v>
          </cell>
          <cell r="B91">
            <v>1</v>
          </cell>
          <cell r="C91" t="str">
            <v>kWh</v>
          </cell>
          <cell r="D91">
            <v>0.1</v>
          </cell>
          <cell r="E91" t="str">
            <v>€/kWh</v>
          </cell>
          <cell r="H91" t="str">
            <v>kWh</v>
          </cell>
        </row>
        <row r="92">
          <cell r="A92" t="str">
            <v>Carbone</v>
          </cell>
          <cell r="B92">
            <v>8.22</v>
          </cell>
          <cell r="C92" t="str">
            <v>kWh/kg</v>
          </cell>
          <cell r="D92">
            <v>0.12</v>
          </cell>
          <cell r="E92" t="str">
            <v>€/kg</v>
          </cell>
          <cell r="H92" t="str">
            <v>kg</v>
          </cell>
        </row>
        <row r="93">
          <cell r="A93" t="str">
            <v>Energia elettrica</v>
          </cell>
          <cell r="D93">
            <v>0.21</v>
          </cell>
          <cell r="E93" t="str">
            <v>€/kWh</v>
          </cell>
          <cell r="F93">
            <v>0.617</v>
          </cell>
          <cell r="G93" t="str">
            <v>[t CO2-eq/MWhe]</v>
          </cell>
          <cell r="H93" t="str">
            <v>kWh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_doc-disponibili"/>
      <sheetName val="RT_interventi"/>
      <sheetName val="consumi ee"/>
      <sheetName val="consumi th"/>
      <sheetName val="db"/>
      <sheetName val="QE_CT03-38"/>
      <sheetName val="calcolo Investim max EPC"/>
      <sheetName val="PEF"/>
      <sheetName val="PEF_EPC"/>
      <sheetName val="off_1-2"/>
      <sheetName val="off_2-2"/>
      <sheetName val="All C Quote Servizio"/>
    </sheetNames>
    <sheetDataSet>
      <sheetData sheetId="3">
        <row r="12">
          <cell r="A12" t="str">
            <v>CT03-19</v>
          </cell>
          <cell r="B12" t="str">
            <v>METANO (mc)</v>
          </cell>
          <cell r="C12">
            <v>7283</v>
          </cell>
          <cell r="D12">
            <v>11545</v>
          </cell>
          <cell r="E12">
            <v>8340</v>
          </cell>
          <cell r="F12">
            <v>1229</v>
          </cell>
          <cell r="G12">
            <v>554</v>
          </cell>
          <cell r="H12">
            <v>316</v>
          </cell>
          <cell r="I12">
            <v>253</v>
          </cell>
          <cell r="J12">
            <v>206</v>
          </cell>
          <cell r="K12">
            <v>300</v>
          </cell>
          <cell r="L12">
            <v>1422</v>
          </cell>
          <cell r="M12">
            <v>5640</v>
          </cell>
          <cell r="N12">
            <v>10110</v>
          </cell>
          <cell r="O12">
            <v>14130</v>
          </cell>
          <cell r="P12">
            <v>9730</v>
          </cell>
          <cell r="Q12">
            <v>7780</v>
          </cell>
          <cell r="R12">
            <v>4870</v>
          </cell>
          <cell r="S12">
            <v>650</v>
          </cell>
          <cell r="T12">
            <v>620</v>
          </cell>
          <cell r="U12">
            <v>570</v>
          </cell>
          <cell r="V12">
            <v>320</v>
          </cell>
          <cell r="W12">
            <v>566</v>
          </cell>
          <cell r="X12">
            <v>1650</v>
          </cell>
          <cell r="Y12">
            <v>4250</v>
          </cell>
          <cell r="Z12">
            <v>9840</v>
          </cell>
          <cell r="AA12">
            <v>8340</v>
          </cell>
          <cell r="AB12">
            <v>7180</v>
          </cell>
          <cell r="AC12">
            <v>5180</v>
          </cell>
          <cell r="AD12">
            <v>2025</v>
          </cell>
          <cell r="AE12">
            <v>585</v>
          </cell>
          <cell r="AF12">
            <v>285</v>
          </cell>
          <cell r="AG12">
            <v>445</v>
          </cell>
          <cell r="AH12">
            <v>580</v>
          </cell>
          <cell r="AI12">
            <v>855</v>
          </cell>
          <cell r="AJ12">
            <v>1215</v>
          </cell>
          <cell r="AK12">
            <v>4130</v>
          </cell>
          <cell r="AL12">
            <v>9060</v>
          </cell>
          <cell r="AM12">
            <v>10430</v>
          </cell>
          <cell r="AN12">
            <v>9500</v>
          </cell>
          <cell r="AO12">
            <v>5050</v>
          </cell>
          <cell r="AP12">
            <v>4520</v>
          </cell>
          <cell r="AQ12">
            <v>440</v>
          </cell>
          <cell r="AR12">
            <v>480</v>
          </cell>
          <cell r="AS12">
            <v>330</v>
          </cell>
          <cell r="AT12">
            <v>210</v>
          </cell>
          <cell r="AU12">
            <v>340</v>
          </cell>
          <cell r="AV12">
            <v>590</v>
          </cell>
          <cell r="AW12">
            <v>5260</v>
          </cell>
          <cell r="AX12">
            <v>9930</v>
          </cell>
          <cell r="AY12">
            <v>8300</v>
          </cell>
          <cell r="AZ12">
            <v>9110</v>
          </cell>
          <cell r="BA12">
            <v>7650</v>
          </cell>
          <cell r="BB12">
            <v>3880</v>
          </cell>
          <cell r="BC12">
            <v>810</v>
          </cell>
          <cell r="BD12">
            <v>670</v>
          </cell>
          <cell r="BE12">
            <v>490</v>
          </cell>
          <cell r="BF12">
            <v>500</v>
          </cell>
          <cell r="BG12">
            <v>660</v>
          </cell>
          <cell r="BH12">
            <v>575</v>
          </cell>
          <cell r="BI12">
            <v>5355</v>
          </cell>
          <cell r="BJ12">
            <v>8620</v>
          </cell>
          <cell r="BK12">
            <v>47198</v>
          </cell>
          <cell r="BL12">
            <v>54976</v>
          </cell>
          <cell r="BM12">
            <v>39880</v>
          </cell>
          <cell r="BN12">
            <v>47080</v>
          </cell>
          <cell r="BO12">
            <v>46620</v>
          </cell>
        </row>
        <row r="13">
          <cell r="A13" t="str">
            <v>CT03-38</v>
          </cell>
          <cell r="B13" t="str">
            <v>METANO (mc)</v>
          </cell>
          <cell r="C13">
            <v>7824</v>
          </cell>
          <cell r="D13">
            <v>10780</v>
          </cell>
          <cell r="E13">
            <v>6770</v>
          </cell>
          <cell r="F13">
            <v>1864</v>
          </cell>
          <cell r="G13">
            <v>610</v>
          </cell>
          <cell r="H13">
            <v>478</v>
          </cell>
          <cell r="I13">
            <v>279</v>
          </cell>
          <cell r="J13">
            <v>297</v>
          </cell>
          <cell r="K13">
            <v>664</v>
          </cell>
          <cell r="L13">
            <v>1888</v>
          </cell>
          <cell r="M13">
            <v>4480</v>
          </cell>
          <cell r="N13">
            <v>8700</v>
          </cell>
          <cell r="O13">
            <v>12500</v>
          </cell>
          <cell r="P13">
            <v>8100</v>
          </cell>
          <cell r="Q13">
            <v>6160</v>
          </cell>
          <cell r="R13">
            <v>3740</v>
          </cell>
          <cell r="S13">
            <v>710</v>
          </cell>
          <cell r="T13">
            <v>770</v>
          </cell>
          <cell r="U13">
            <v>540</v>
          </cell>
          <cell r="V13">
            <v>440</v>
          </cell>
          <cell r="W13">
            <v>403</v>
          </cell>
          <cell r="X13">
            <v>2323</v>
          </cell>
          <cell r="Y13">
            <v>3585</v>
          </cell>
          <cell r="Z13">
            <v>9370</v>
          </cell>
          <cell r="AA13">
            <v>6820</v>
          </cell>
          <cell r="AB13">
            <v>6210</v>
          </cell>
          <cell r="AC13">
            <v>4220</v>
          </cell>
          <cell r="AD13">
            <v>2010</v>
          </cell>
          <cell r="AE13">
            <v>720</v>
          </cell>
          <cell r="AF13">
            <v>478</v>
          </cell>
          <cell r="AG13">
            <v>772</v>
          </cell>
          <cell r="AH13">
            <v>470</v>
          </cell>
          <cell r="AI13">
            <v>480</v>
          </cell>
          <cell r="AJ13">
            <v>1170</v>
          </cell>
          <cell r="AK13">
            <v>4110</v>
          </cell>
          <cell r="AL13">
            <v>8830</v>
          </cell>
          <cell r="AM13">
            <v>10710</v>
          </cell>
          <cell r="AN13">
            <v>8650</v>
          </cell>
          <cell r="AO13">
            <v>5350</v>
          </cell>
          <cell r="AP13">
            <v>5820</v>
          </cell>
          <cell r="AQ13">
            <v>690</v>
          </cell>
          <cell r="AR13">
            <v>540</v>
          </cell>
          <cell r="AS13">
            <v>590</v>
          </cell>
          <cell r="AT13">
            <v>269</v>
          </cell>
          <cell r="AU13">
            <v>41</v>
          </cell>
          <cell r="AV13">
            <v>1320</v>
          </cell>
          <cell r="AW13">
            <v>3850</v>
          </cell>
          <cell r="AX13">
            <v>6930</v>
          </cell>
          <cell r="AY13">
            <v>7210</v>
          </cell>
          <cell r="AZ13">
            <v>7250</v>
          </cell>
          <cell r="BA13">
            <v>6310</v>
          </cell>
          <cell r="BB13">
            <v>3905</v>
          </cell>
          <cell r="BC13">
            <v>961</v>
          </cell>
          <cell r="BD13">
            <v>1024</v>
          </cell>
          <cell r="BE13">
            <v>540</v>
          </cell>
          <cell r="BF13">
            <v>515</v>
          </cell>
          <cell r="BG13">
            <v>615</v>
          </cell>
          <cell r="BH13">
            <v>590</v>
          </cell>
          <cell r="BI13">
            <v>5440</v>
          </cell>
          <cell r="BJ13">
            <v>7120</v>
          </cell>
          <cell r="BK13">
            <v>44634</v>
          </cell>
          <cell r="BL13">
            <v>48641</v>
          </cell>
          <cell r="BM13">
            <v>36290</v>
          </cell>
          <cell r="BN13">
            <v>44760</v>
          </cell>
          <cell r="BO13">
            <v>41480</v>
          </cell>
        </row>
        <row r="14">
          <cell r="A14" t="str">
            <v>CT03-63</v>
          </cell>
          <cell r="B14" t="str">
            <v>METANO (mc)</v>
          </cell>
          <cell r="C14">
            <v>10472</v>
          </cell>
          <cell r="D14">
            <v>11975</v>
          </cell>
          <cell r="E14">
            <v>9977</v>
          </cell>
          <cell r="F14">
            <v>3620</v>
          </cell>
          <cell r="G14">
            <v>1284</v>
          </cell>
          <cell r="H14">
            <v>43</v>
          </cell>
          <cell r="I14">
            <v>0</v>
          </cell>
          <cell r="J14">
            <v>0</v>
          </cell>
          <cell r="K14">
            <v>766</v>
          </cell>
          <cell r="L14">
            <v>3422</v>
          </cell>
          <cell r="M14">
            <v>6129</v>
          </cell>
          <cell r="N14">
            <v>14056</v>
          </cell>
          <cell r="O14">
            <v>12670</v>
          </cell>
          <cell r="P14">
            <v>13929</v>
          </cell>
          <cell r="Q14">
            <v>9221</v>
          </cell>
          <cell r="R14">
            <v>5013</v>
          </cell>
          <cell r="S14">
            <v>843</v>
          </cell>
          <cell r="T14">
            <v>879</v>
          </cell>
          <cell r="U14">
            <v>503</v>
          </cell>
          <cell r="V14">
            <v>759</v>
          </cell>
          <cell r="W14">
            <v>789</v>
          </cell>
          <cell r="X14">
            <v>3046</v>
          </cell>
          <cell r="Y14">
            <v>6409</v>
          </cell>
          <cell r="Z14">
            <v>11456</v>
          </cell>
          <cell r="AA14">
            <v>14648</v>
          </cell>
          <cell r="AB14">
            <v>10626</v>
          </cell>
          <cell r="AC14">
            <v>5449</v>
          </cell>
          <cell r="AD14">
            <v>4991</v>
          </cell>
          <cell r="AE14">
            <v>250</v>
          </cell>
          <cell r="AF14">
            <v>688</v>
          </cell>
          <cell r="AG14">
            <v>0</v>
          </cell>
          <cell r="AH14">
            <v>0</v>
          </cell>
          <cell r="AI14">
            <v>581</v>
          </cell>
          <cell r="AJ14">
            <v>4814</v>
          </cell>
          <cell r="AK14">
            <v>5868</v>
          </cell>
          <cell r="AL14">
            <v>10834</v>
          </cell>
          <cell r="AM14">
            <v>13900</v>
          </cell>
          <cell r="AN14">
            <v>16735</v>
          </cell>
          <cell r="AO14">
            <v>4034</v>
          </cell>
          <cell r="AP14">
            <v>7972</v>
          </cell>
          <cell r="AQ14">
            <v>1507</v>
          </cell>
          <cell r="AR14">
            <v>1506</v>
          </cell>
          <cell r="AS14">
            <v>253</v>
          </cell>
          <cell r="AT14">
            <v>0</v>
          </cell>
          <cell r="AU14">
            <v>15</v>
          </cell>
          <cell r="AV14">
            <v>1005</v>
          </cell>
          <cell r="AW14">
            <v>7969</v>
          </cell>
          <cell r="AX14">
            <v>10528</v>
          </cell>
          <cell r="AY14">
            <v>17951</v>
          </cell>
          <cell r="AZ14">
            <v>13270</v>
          </cell>
          <cell r="BA14">
            <v>9853</v>
          </cell>
          <cell r="BB14">
            <v>4228</v>
          </cell>
          <cell r="BC14">
            <v>686</v>
          </cell>
          <cell r="BD14">
            <v>686</v>
          </cell>
          <cell r="BE14">
            <v>0</v>
          </cell>
          <cell r="BF14">
            <v>0</v>
          </cell>
          <cell r="BG14">
            <v>458</v>
          </cell>
          <cell r="BH14">
            <v>625</v>
          </cell>
          <cell r="BI14">
            <v>10154</v>
          </cell>
          <cell r="BJ14">
            <v>12785</v>
          </cell>
          <cell r="BK14">
            <v>61744</v>
          </cell>
          <cell r="BL14">
            <v>65517</v>
          </cell>
          <cell r="BM14">
            <v>58749</v>
          </cell>
          <cell r="BN14">
            <v>65424</v>
          </cell>
          <cell r="BO14">
            <v>70696</v>
          </cell>
        </row>
        <row r="15">
          <cell r="A15" t="str">
            <v>CT03-12</v>
          </cell>
          <cell r="B15" t="str">
            <v>TLR (kWh)</v>
          </cell>
          <cell r="C15">
            <v>99900</v>
          </cell>
          <cell r="D15">
            <v>133080</v>
          </cell>
          <cell r="E15">
            <v>41360</v>
          </cell>
          <cell r="F15">
            <v>30010</v>
          </cell>
          <cell r="G15">
            <v>1250</v>
          </cell>
          <cell r="H15">
            <v>500</v>
          </cell>
          <cell r="I15">
            <v>270</v>
          </cell>
          <cell r="J15">
            <v>370</v>
          </cell>
          <cell r="K15">
            <v>570</v>
          </cell>
          <cell r="L15">
            <v>22920</v>
          </cell>
          <cell r="M15">
            <v>49500</v>
          </cell>
          <cell r="N15">
            <v>148630</v>
          </cell>
          <cell r="O15">
            <v>122940</v>
          </cell>
          <cell r="P15">
            <v>98670</v>
          </cell>
          <cell r="Q15">
            <v>53920</v>
          </cell>
          <cell r="R15">
            <v>45400</v>
          </cell>
          <cell r="S15">
            <v>1680</v>
          </cell>
          <cell r="T15">
            <v>700</v>
          </cell>
          <cell r="U15">
            <v>1730</v>
          </cell>
          <cell r="V15">
            <v>1300</v>
          </cell>
          <cell r="W15">
            <v>3690</v>
          </cell>
          <cell r="X15">
            <v>28250</v>
          </cell>
          <cell r="Y15">
            <v>49030</v>
          </cell>
          <cell r="Z15">
            <v>117470</v>
          </cell>
          <cell r="AA15">
            <v>94300</v>
          </cell>
          <cell r="AB15">
            <v>74880</v>
          </cell>
          <cell r="AC15">
            <v>44190</v>
          </cell>
          <cell r="AD15">
            <v>16650</v>
          </cell>
          <cell r="AE15">
            <v>2160</v>
          </cell>
          <cell r="AF15">
            <v>1080</v>
          </cell>
          <cell r="AG15">
            <v>860</v>
          </cell>
          <cell r="AH15">
            <v>0</v>
          </cell>
          <cell r="AI15">
            <v>2440</v>
          </cell>
          <cell r="AJ15">
            <v>11410</v>
          </cell>
          <cell r="AK15">
            <v>40580</v>
          </cell>
          <cell r="AL15">
            <v>90290</v>
          </cell>
          <cell r="AM15">
            <v>82140</v>
          </cell>
          <cell r="AN15">
            <v>93210</v>
          </cell>
          <cell r="AO15">
            <v>33170</v>
          </cell>
          <cell r="AP15">
            <v>42510</v>
          </cell>
          <cell r="AQ15">
            <v>4010</v>
          </cell>
          <cell r="AR15">
            <v>4370</v>
          </cell>
          <cell r="AS15">
            <v>2970</v>
          </cell>
          <cell r="AT15">
            <v>0</v>
          </cell>
          <cell r="AU15">
            <v>2050</v>
          </cell>
          <cell r="AV15">
            <v>3360</v>
          </cell>
          <cell r="AW15">
            <v>52670</v>
          </cell>
          <cell r="AX15">
            <v>88400</v>
          </cell>
          <cell r="AY15">
            <v>118460</v>
          </cell>
          <cell r="AZ15">
            <v>101350</v>
          </cell>
          <cell r="BA15">
            <v>90180</v>
          </cell>
          <cell r="BB15">
            <v>28790</v>
          </cell>
          <cell r="BC15">
            <v>2790</v>
          </cell>
          <cell r="BD15">
            <v>1870</v>
          </cell>
          <cell r="BE15">
            <v>780</v>
          </cell>
          <cell r="BF15">
            <v>0</v>
          </cell>
          <cell r="BG15">
            <v>1930</v>
          </cell>
          <cell r="BH15">
            <v>1580</v>
          </cell>
          <cell r="BI15">
            <v>55620</v>
          </cell>
          <cell r="BJ15">
            <v>93350</v>
          </cell>
          <cell r="BK15">
            <v>528360</v>
          </cell>
          <cell r="BL15">
            <v>524780</v>
          </cell>
          <cell r="BM15">
            <v>378840</v>
          </cell>
          <cell r="BN15">
            <v>408860</v>
          </cell>
          <cell r="BO15">
            <v>496700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none_sostenibile"/>
      <sheetName val="X_Tab"/>
      <sheetName val="pivot_Report"/>
      <sheetName val="PEF_CL"/>
      <sheetName val="PEF_RU"/>
      <sheetName val="PEF_SM"/>
      <sheetName val="PEF_BA"/>
      <sheetName val="PEF_RE"/>
      <sheetName val="PEF_BO"/>
      <sheetName val="PEF_CA"/>
      <sheetName val="PEF_CS"/>
      <sheetName val="PEF_CV"/>
      <sheetName val="PEF_CR"/>
      <sheetName val="PEF_GU"/>
      <sheetName val="PEF_RI"/>
      <sheetName val="PEF_PO"/>
      <sheetName val="PEF_SC"/>
      <sheetName val="PEF_CT"/>
      <sheetName val="PEF_SI"/>
      <sheetName val="PEF_PR"/>
      <sheetName val="db"/>
      <sheetName val="pivot"/>
      <sheetName val="All C"/>
      <sheetName val="All E"/>
    </sheetNames>
    <sheetDataSet>
      <sheetData sheetId="20">
        <row r="4">
          <cell r="C4" t="str">
            <v>Cod (edificio-scala-alloggi)</v>
          </cell>
          <cell r="D4" t="str">
            <v>Unione</v>
          </cell>
          <cell r="E4" t="str">
            <v>localizzazione</v>
          </cell>
          <cell r="F4" t="str">
            <v>Indirizzo</v>
          </cell>
          <cell r="G4" t="str">
            <v>Autonomo/ Centralizzato</v>
          </cell>
          <cell r="H4" t="str">
            <v>anno</v>
          </cell>
          <cell r="I4" t="str">
            <v>periodo_costruz</v>
          </cell>
          <cell r="J4" t="str">
            <v>alloggi tot</v>
          </cell>
          <cell r="K4" t="str">
            <v>alloggi ERP</v>
          </cell>
          <cell r="L4" t="str">
            <v>Consumo ante (Nmc)</v>
          </cell>
          <cell r="M4" t="str">
            <v>Consumo ante (Smc)</v>
          </cell>
          <cell r="N4" t="str">
            <v>Consumo post (Nmc)</v>
          </cell>
          <cell r="O4" t="str">
            <v>Consumo post (Smc)</v>
          </cell>
          <cell r="P4" t="str">
            <v>Emissioni CO2 ante (kg/y)</v>
          </cell>
          <cell r="Q4" t="str">
            <v>Emissioni CO2 post (kg/y)</v>
          </cell>
          <cell r="R4" t="str">
            <v>Total surface (mq)</v>
          </cell>
          <cell r="S4" t="str">
            <v>AVERAGE Corrent energy consumption (kWh/mq y)</v>
          </cell>
          <cell r="T4" t="str">
            <v>Cl En ante (DGR 1275/2015) </v>
          </cell>
          <cell r="U4" t="str">
            <v>Cl En post (DGR 1275/2015) </v>
          </cell>
          <cell r="V4" t="str">
            <v>Note ACER/ finanziamenti</v>
          </cell>
          <cell r="W4" t="str">
            <v>Valore investimento x lavori, IVA esclusa</v>
          </cell>
          <cell r="X4" t="str">
            <v>Valore investimento x efficientam en, IVA esclusa</v>
          </cell>
          <cell r="Y4" t="str">
            <v>Valore investimento x riqualificaz en, IVA esclusa</v>
          </cell>
          <cell r="Z4" t="str">
            <v>Valore finanziamento L 80/2014</v>
          </cell>
          <cell r="AA4" t="str">
            <v>Valore finanziamento L 457/1978</v>
          </cell>
          <cell r="AB4" t="str">
            <v>Valore incentivo POR FESR (DGR 610/2016)</v>
          </cell>
          <cell r="AC4" t="str">
            <v>Valore incentivo DGR 873/2015</v>
          </cell>
          <cell r="AD4" t="str">
            <v>Valore incentivo Conto Th</v>
          </cell>
          <cell r="AE4" t="str">
            <v>OS sui lavori</v>
          </cell>
          <cell r="AF4" t="str">
            <v>OS sulla riqualificaz en</v>
          </cell>
          <cell r="AG4" t="str">
            <v>Spese generali, Tecniche, Gestionali</v>
          </cell>
          <cell r="AH4" t="str">
            <v>TOTALE INVESTIMENTO LORDO, IVA esclusa</v>
          </cell>
          <cell r="AI4" t="str">
            <v>IVA</v>
          </cell>
          <cell r="AJ4" t="str">
            <v>TOTALE INVESTIMENTO NETTO di IVA e CONTRIBUTI</v>
          </cell>
        </row>
        <row r="5">
          <cell r="C5" t="str">
            <v>CL.01</v>
          </cell>
          <cell r="D5" t="str">
            <v>Unione dei Comuni Tresinaro Secchia</v>
          </cell>
          <cell r="E5" t="str">
            <v>CASALGRANDE</v>
          </cell>
          <cell r="F5" t="str">
            <v>Via Europa 3</v>
          </cell>
          <cell r="G5" t="str">
            <v>C</v>
          </cell>
          <cell r="H5">
            <v>1975</v>
          </cell>
          <cell r="I5" t="str">
            <v>1960-1990</v>
          </cell>
          <cell r="J5">
            <v>9</v>
          </cell>
          <cell r="K5">
            <v>5</v>
          </cell>
          <cell r="L5">
            <v>22920.110286320254</v>
          </cell>
          <cell r="M5">
            <v>24203.63646235419</v>
          </cell>
          <cell r="N5">
            <v>6191</v>
          </cell>
          <cell r="O5">
            <v>6537.696</v>
          </cell>
          <cell r="P5">
            <v>79957.69</v>
          </cell>
          <cell r="Q5">
            <v>13117.52</v>
          </cell>
          <cell r="R5">
            <v>829.5</v>
          </cell>
          <cell r="S5">
            <v>331.37</v>
          </cell>
          <cell r="T5" t="str">
            <v>G</v>
          </cell>
          <cell r="U5" t="str">
            <v>B</v>
          </cell>
          <cell r="V5" t="str">
            <v>Legge 80 (sostituz caldaia)</v>
          </cell>
          <cell r="W5">
            <v>0</v>
          </cell>
          <cell r="X5">
            <v>241411.104</v>
          </cell>
          <cell r="Y5">
            <v>262670.06</v>
          </cell>
          <cell r="Z5">
            <v>43483</v>
          </cell>
          <cell r="AD5">
            <v>67500</v>
          </cell>
          <cell r="AE5">
            <v>0</v>
          </cell>
          <cell r="AF5">
            <v>26823.456000000002</v>
          </cell>
          <cell r="AG5">
            <v>89661</v>
          </cell>
          <cell r="AH5">
            <v>357895.56</v>
          </cell>
          <cell r="AI5">
            <v>35804.44</v>
          </cell>
          <cell r="AJ5">
            <v>282717</v>
          </cell>
        </row>
        <row r="6">
          <cell r="C6" t="str">
            <v>RU.01</v>
          </cell>
          <cell r="D6" t="str">
            <v>Unione dei Comuni Tresinaro Secchia</v>
          </cell>
          <cell r="E6" t="str">
            <v>RUBIERA</v>
          </cell>
          <cell r="F6" t="str">
            <v>Via Allende 2 4 6</v>
          </cell>
          <cell r="G6" t="str">
            <v>C</v>
          </cell>
          <cell r="H6">
            <v>1984</v>
          </cell>
          <cell r="I6" t="str">
            <v>1960-1990</v>
          </cell>
          <cell r="J6">
            <v>24</v>
          </cell>
          <cell r="K6">
            <v>24</v>
          </cell>
          <cell r="L6">
            <v>14951</v>
          </cell>
          <cell r="M6">
            <v>15788.256000000001</v>
          </cell>
          <cell r="N6">
            <v>9480</v>
          </cell>
          <cell r="O6">
            <v>10010.880000000001</v>
          </cell>
          <cell r="P6">
            <v>46934.22</v>
          </cell>
          <cell r="Q6">
            <v>35173.26</v>
          </cell>
          <cell r="R6">
            <v>1230.1</v>
          </cell>
          <cell r="S6">
            <v>181.05</v>
          </cell>
          <cell r="T6" t="str">
            <v>F</v>
          </cell>
          <cell r="U6" t="str">
            <v>D</v>
          </cell>
          <cell r="V6" t="str">
            <v>Legge 80 (serramenti e regolaz termica)</v>
          </cell>
          <cell r="W6">
            <v>44999.999999999985</v>
          </cell>
          <cell r="X6">
            <v>95372.145</v>
          </cell>
          <cell r="Y6">
            <v>97895.16</v>
          </cell>
          <cell r="Z6">
            <v>39984</v>
          </cell>
          <cell r="AD6">
            <v>22000</v>
          </cell>
          <cell r="AE6">
            <v>4999.999999999999</v>
          </cell>
          <cell r="AF6">
            <v>10596.905</v>
          </cell>
          <cell r="AG6">
            <v>47759.04</v>
          </cell>
          <cell r="AH6">
            <v>203728.09</v>
          </cell>
          <cell r="AI6">
            <v>21271.91</v>
          </cell>
          <cell r="AJ6">
            <v>163016</v>
          </cell>
        </row>
        <row r="7">
          <cell r="C7" t="str">
            <v>SM.01</v>
          </cell>
          <cell r="D7" t="str">
            <v>Unione dei Comuni Pianura Reggiana</v>
          </cell>
          <cell r="E7" t="str">
            <v>SAN MARTINO IN RIO</v>
          </cell>
          <cell r="F7" t="str">
            <v>Piazza dall'acqua 2</v>
          </cell>
          <cell r="G7" t="str">
            <v>A</v>
          </cell>
          <cell r="H7">
            <v>1985</v>
          </cell>
          <cell r="I7" t="str">
            <v>1960-1990</v>
          </cell>
          <cell r="J7">
            <v>12</v>
          </cell>
          <cell r="K7">
            <v>12</v>
          </cell>
          <cell r="L7">
            <v>11431</v>
          </cell>
          <cell r="M7">
            <v>12071.136</v>
          </cell>
          <cell r="N7">
            <v>7902</v>
          </cell>
          <cell r="O7">
            <v>8344.512</v>
          </cell>
          <cell r="P7">
            <v>24953.23</v>
          </cell>
          <cell r="Q7">
            <v>17232.75</v>
          </cell>
          <cell r="R7">
            <v>652.52</v>
          </cell>
          <cell r="S7">
            <v>189.93</v>
          </cell>
          <cell r="T7" t="str">
            <v>F</v>
          </cell>
          <cell r="U7" t="str">
            <v>D</v>
          </cell>
          <cell r="V7" t="str">
            <v>POR FESR3 in richiesta</v>
          </cell>
          <cell r="W7">
            <v>21400.839000000007</v>
          </cell>
          <cell r="X7">
            <v>69034.95</v>
          </cell>
          <cell r="Y7">
            <v>153000</v>
          </cell>
          <cell r="Z7">
            <v>15994</v>
          </cell>
          <cell r="AB7">
            <v>29713.34</v>
          </cell>
          <cell r="AD7">
            <v>41400</v>
          </cell>
          <cell r="AE7">
            <v>2377.871000000001</v>
          </cell>
          <cell r="AF7">
            <v>7670.549999999999</v>
          </cell>
          <cell r="AG7">
            <v>32036.38</v>
          </cell>
          <cell r="AH7">
            <v>132520.59</v>
          </cell>
          <cell r="AI7">
            <v>13479.41</v>
          </cell>
          <cell r="AJ7">
            <v>58892.66</v>
          </cell>
        </row>
        <row r="8">
          <cell r="C8" t="str">
            <v>BA.01</v>
          </cell>
          <cell r="D8" t="str">
            <v>Unione dei Comuni Terra di Mezzo</v>
          </cell>
          <cell r="E8" t="str">
            <v>BAGNOLO</v>
          </cell>
          <cell r="F8" t="str">
            <v>Via Labriola 65 67</v>
          </cell>
          <cell r="G8" t="str">
            <v>C</v>
          </cell>
          <cell r="H8">
            <v>1985</v>
          </cell>
          <cell r="I8" t="str">
            <v>1960-1990</v>
          </cell>
          <cell r="J8">
            <v>12</v>
          </cell>
          <cell r="K8">
            <v>12</v>
          </cell>
          <cell r="L8">
            <v>18019</v>
          </cell>
          <cell r="M8">
            <v>19028.064000000002</v>
          </cell>
          <cell r="N8">
            <v>12490</v>
          </cell>
          <cell r="O8">
            <v>13189.44</v>
          </cell>
          <cell r="P8">
            <v>59188.35</v>
          </cell>
          <cell r="Q8">
            <v>41788.57</v>
          </cell>
          <cell r="R8">
            <v>678.61</v>
          </cell>
          <cell r="S8">
            <v>350.65</v>
          </cell>
          <cell r="T8" t="str">
            <v>G</v>
          </cell>
          <cell r="U8" t="str">
            <v>G</v>
          </cell>
          <cell r="V8" t="str">
            <v>Legge 80 (centr.termica,inserimento  canna fumaria, regolazione)</v>
          </cell>
          <cell r="W8">
            <v>0</v>
          </cell>
          <cell r="X8">
            <v>54000</v>
          </cell>
          <cell r="Y8">
            <v>21100</v>
          </cell>
          <cell r="Z8">
            <v>23991</v>
          </cell>
          <cell r="AD8">
            <v>3000</v>
          </cell>
          <cell r="AE8">
            <v>0</v>
          </cell>
          <cell r="AF8">
            <v>2160</v>
          </cell>
          <cell r="AG8">
            <v>8824</v>
          </cell>
          <cell r="AH8">
            <v>64984</v>
          </cell>
          <cell r="AI8">
            <v>7172.32</v>
          </cell>
          <cell r="AJ8">
            <v>45165.32000000001</v>
          </cell>
        </row>
        <row r="9">
          <cell r="C9" t="str">
            <v>RE.06</v>
          </cell>
          <cell r="D9" t="str">
            <v>Reggio E</v>
          </cell>
          <cell r="E9" t="str">
            <v>REGGIO EMILIA</v>
          </cell>
          <cell r="F9" t="str">
            <v>via Don Pasquino Borghi 8-9</v>
          </cell>
          <cell r="G9" t="str">
            <v>A</v>
          </cell>
          <cell r="H9">
            <v>1957</v>
          </cell>
          <cell r="I9" t="str">
            <v>1930-1960</v>
          </cell>
          <cell r="J9">
            <v>20</v>
          </cell>
          <cell r="K9">
            <v>16</v>
          </cell>
          <cell r="L9">
            <v>36152</v>
          </cell>
          <cell r="M9">
            <v>38176.512</v>
          </cell>
          <cell r="N9">
            <v>16856</v>
          </cell>
          <cell r="O9">
            <v>17799.936</v>
          </cell>
          <cell r="P9">
            <v>75590.28</v>
          </cell>
          <cell r="Q9">
            <v>35023.16</v>
          </cell>
          <cell r="R9">
            <v>1587.99</v>
          </cell>
          <cell r="S9">
            <v>237.95</v>
          </cell>
          <cell r="T9" t="str">
            <v>F</v>
          </cell>
          <cell r="U9" t="str">
            <v>C</v>
          </cell>
          <cell r="V9" t="str">
            <v>Legge 80 (copertura) -POR FESR3 in richiesta</v>
          </cell>
          <cell r="W9">
            <v>111507.102</v>
          </cell>
          <cell r="X9">
            <v>175097.241</v>
          </cell>
          <cell r="Y9">
            <v>311813.09</v>
          </cell>
          <cell r="Z9">
            <v>80000</v>
          </cell>
          <cell r="AB9">
            <v>66792.06</v>
          </cell>
          <cell r="AD9">
            <v>60000</v>
          </cell>
          <cell r="AE9">
            <v>12389.678000000002</v>
          </cell>
          <cell r="AF9">
            <v>19455.249000000003</v>
          </cell>
          <cell r="AG9">
            <v>45719.8</v>
          </cell>
          <cell r="AH9">
            <v>364169.07</v>
          </cell>
          <cell r="AI9">
            <v>40238.3</v>
          </cell>
          <cell r="AJ9">
            <v>197615.31</v>
          </cell>
        </row>
        <row r="10">
          <cell r="C10" t="str">
            <v>RE.04</v>
          </cell>
          <cell r="D10" t="str">
            <v>Reggio E</v>
          </cell>
          <cell r="E10" t="str">
            <v>REGGIO EMILIA</v>
          </cell>
          <cell r="F10" t="str">
            <v>Via Pastrengo 18</v>
          </cell>
          <cell r="G10" t="str">
            <v>A</v>
          </cell>
          <cell r="H10">
            <v>1953</v>
          </cell>
          <cell r="I10" t="str">
            <v>1930-1960</v>
          </cell>
          <cell r="J10">
            <v>8</v>
          </cell>
          <cell r="K10">
            <v>8</v>
          </cell>
          <cell r="L10">
            <v>11756</v>
          </cell>
          <cell r="M10">
            <v>12414.336000000001</v>
          </cell>
          <cell r="N10">
            <v>5098</v>
          </cell>
          <cell r="O10">
            <v>5383.488</v>
          </cell>
          <cell r="P10">
            <v>26212.65</v>
          </cell>
          <cell r="Q10">
            <v>11324</v>
          </cell>
          <cell r="R10">
            <v>294.24</v>
          </cell>
          <cell r="S10">
            <v>430.31</v>
          </cell>
          <cell r="T10" t="str">
            <v>G</v>
          </cell>
          <cell r="U10" t="str">
            <v>E</v>
          </cell>
          <cell r="V10" t="str">
            <v>POR FESR3 in richiesta</v>
          </cell>
          <cell r="W10">
            <v>13672.259999999995</v>
          </cell>
          <cell r="X10">
            <v>71616.6</v>
          </cell>
          <cell r="Y10">
            <v>75481.95</v>
          </cell>
          <cell r="AB10">
            <v>27559.07</v>
          </cell>
          <cell r="AD10">
            <v>33000</v>
          </cell>
          <cell r="AE10">
            <v>1519.1399999999996</v>
          </cell>
          <cell r="AF10">
            <v>7957.400000000001</v>
          </cell>
          <cell r="AG10">
            <v>32571.68</v>
          </cell>
          <cell r="AH10">
            <v>127337.07999999999</v>
          </cell>
          <cell r="AI10">
            <v>12662.92</v>
          </cell>
          <cell r="AJ10">
            <v>79440.93</v>
          </cell>
        </row>
        <row r="11">
          <cell r="C11" t="str">
            <v>RE.01</v>
          </cell>
          <cell r="D11" t="str">
            <v>Reggio E</v>
          </cell>
          <cell r="E11" t="str">
            <v>REGGIO EMILIA</v>
          </cell>
          <cell r="F11" t="str">
            <v>Via Foscato 19</v>
          </cell>
          <cell r="G11" t="str">
            <v>A</v>
          </cell>
          <cell r="H11">
            <v>1942</v>
          </cell>
          <cell r="I11" t="str">
            <v>1930-1960</v>
          </cell>
          <cell r="J11">
            <v>4</v>
          </cell>
          <cell r="K11">
            <v>4</v>
          </cell>
          <cell r="L11">
            <v>12162</v>
          </cell>
          <cell r="M11">
            <v>12843.072</v>
          </cell>
          <cell r="N11">
            <v>5175</v>
          </cell>
          <cell r="O11">
            <v>5464.8</v>
          </cell>
          <cell r="P11">
            <v>27103.8</v>
          </cell>
          <cell r="Q11">
            <v>11661.39</v>
          </cell>
          <cell r="R11">
            <v>319.5</v>
          </cell>
          <cell r="S11">
            <v>398.64</v>
          </cell>
          <cell r="T11" t="str">
            <v>G</v>
          </cell>
          <cell r="U11" t="str">
            <v>D</v>
          </cell>
          <cell r="V11" t="str">
            <v>Bando POR FESR</v>
          </cell>
          <cell r="W11">
            <v>252000</v>
          </cell>
          <cell r="X11">
            <v>81100.8</v>
          </cell>
          <cell r="Y11">
            <v>81920</v>
          </cell>
          <cell r="AD11">
            <v>51000</v>
          </cell>
          <cell r="AE11">
            <v>28000</v>
          </cell>
          <cell r="AF11">
            <v>9011.2</v>
          </cell>
          <cell r="AG11">
            <v>69185.03</v>
          </cell>
          <cell r="AH11">
            <v>439297.03</v>
          </cell>
          <cell r="AI11">
            <v>40702.97</v>
          </cell>
          <cell r="AJ11">
            <v>429000</v>
          </cell>
        </row>
        <row r="12">
          <cell r="C12" t="str">
            <v>BO.01</v>
          </cell>
          <cell r="D12" t="str">
            <v>Unione dei Comuni Bassa Reggiana</v>
          </cell>
          <cell r="E12" t="str">
            <v>BORETTO</v>
          </cell>
          <cell r="F12" t="str">
            <v>Via per Poviglio 36 38 40</v>
          </cell>
          <cell r="G12" t="str">
            <v>A</v>
          </cell>
          <cell r="H12">
            <v>1953</v>
          </cell>
          <cell r="I12" t="str">
            <v>1930-1960</v>
          </cell>
          <cell r="J12">
            <v>18</v>
          </cell>
          <cell r="K12">
            <v>12</v>
          </cell>
          <cell r="L12">
            <v>30239</v>
          </cell>
          <cell r="M12">
            <v>31932.384000000002</v>
          </cell>
          <cell r="N12">
            <v>15208</v>
          </cell>
          <cell r="O12">
            <v>16059.648000000001</v>
          </cell>
          <cell r="P12">
            <v>63802.73</v>
          </cell>
          <cell r="Q12">
            <v>32094.6</v>
          </cell>
          <cell r="R12">
            <v>1239.99</v>
          </cell>
          <cell r="S12">
            <v>255.91</v>
          </cell>
          <cell r="T12" t="str">
            <v>F</v>
          </cell>
          <cell r="U12" t="str">
            <v>D</v>
          </cell>
          <cell r="V12" t="str">
            <v>Legge 80 (facciate e regolazione)</v>
          </cell>
          <cell r="W12">
            <v>43921.25100000001</v>
          </cell>
          <cell r="X12">
            <v>363316.239</v>
          </cell>
          <cell r="Y12">
            <v>339068.72</v>
          </cell>
          <cell r="Z12">
            <v>27489</v>
          </cell>
          <cell r="AB12">
            <v>36000</v>
          </cell>
          <cell r="AD12">
            <v>100500</v>
          </cell>
          <cell r="AE12">
            <v>4880.139000000001</v>
          </cell>
          <cell r="AF12">
            <v>40368.471</v>
          </cell>
          <cell r="AG12">
            <v>119796.63</v>
          </cell>
          <cell r="AH12">
            <v>572282.73</v>
          </cell>
          <cell r="AI12">
            <v>66717.27</v>
          </cell>
          <cell r="AJ12">
            <v>475011</v>
          </cell>
        </row>
        <row r="13">
          <cell r="C13" t="str">
            <v>BO.02</v>
          </cell>
          <cell r="D13" t="str">
            <v>Unione dei Comuni Bassa Reggiana</v>
          </cell>
          <cell r="E13" t="str">
            <v>BORETTO</v>
          </cell>
          <cell r="F13" t="str">
            <v>Via per Poviglio 42 44 46</v>
          </cell>
          <cell r="G13" t="str">
            <v>A</v>
          </cell>
          <cell r="H13">
            <v>1962</v>
          </cell>
          <cell r="I13" t="str">
            <v>1960-1990</v>
          </cell>
          <cell r="J13">
            <v>18</v>
          </cell>
          <cell r="K13">
            <v>18</v>
          </cell>
          <cell r="L13">
            <v>33420</v>
          </cell>
          <cell r="M13">
            <v>35291.520000000004</v>
          </cell>
          <cell r="N13">
            <v>22898</v>
          </cell>
          <cell r="O13">
            <v>24180.288</v>
          </cell>
          <cell r="P13">
            <v>70471.95</v>
          </cell>
          <cell r="Q13">
            <v>48339.8</v>
          </cell>
          <cell r="R13">
            <v>1347.08</v>
          </cell>
          <cell r="S13">
            <v>260.27</v>
          </cell>
          <cell r="T13" t="str">
            <v>G</v>
          </cell>
          <cell r="U13" t="str">
            <v>F</v>
          </cell>
          <cell r="V13" t="str">
            <v>include Via per Poviglio  42</v>
          </cell>
          <cell r="W13">
            <v>124875</v>
          </cell>
          <cell r="X13">
            <v>241470</v>
          </cell>
          <cell r="Y13">
            <v>249895.28</v>
          </cell>
          <cell r="AD13">
            <v>201000</v>
          </cell>
          <cell r="AE13">
            <v>13875</v>
          </cell>
          <cell r="AF13">
            <v>26830</v>
          </cell>
          <cell r="AG13">
            <v>97798</v>
          </cell>
          <cell r="AH13">
            <v>504848</v>
          </cell>
          <cell r="AI13">
            <v>64152</v>
          </cell>
          <cell r="AJ13">
            <v>368000</v>
          </cell>
        </row>
        <row r="14">
          <cell r="C14" t="str">
            <v>CA.03</v>
          </cell>
          <cell r="D14" t="str">
            <v>Unione dei Comuni Val d'Enza</v>
          </cell>
          <cell r="E14" t="str">
            <v>CAMPEGINE</v>
          </cell>
          <cell r="F14" t="str">
            <v>Via Traccole 3</v>
          </cell>
          <cell r="G14" t="str">
            <v>C</v>
          </cell>
          <cell r="H14">
            <v>1976</v>
          </cell>
          <cell r="I14" t="str">
            <v>1960-1990</v>
          </cell>
          <cell r="J14">
            <v>4</v>
          </cell>
          <cell r="K14">
            <v>4</v>
          </cell>
          <cell r="L14">
            <v>10669</v>
          </cell>
          <cell r="M14">
            <v>11266.464</v>
          </cell>
          <cell r="N14">
            <v>7292</v>
          </cell>
          <cell r="O14">
            <v>7700.352000000001</v>
          </cell>
          <cell r="P14">
            <v>29859.44</v>
          </cell>
          <cell r="Q14">
            <v>22627.64</v>
          </cell>
          <cell r="R14">
            <v>341.86</v>
          </cell>
          <cell r="S14">
            <v>377.11</v>
          </cell>
          <cell r="T14" t="str">
            <v>E</v>
          </cell>
          <cell r="U14" t="str">
            <v>C</v>
          </cell>
          <cell r="W14">
            <v>25212.15000000001</v>
          </cell>
          <cell r="X14">
            <v>69939.84</v>
          </cell>
          <cell r="Y14">
            <v>42715.4</v>
          </cell>
          <cell r="Z14">
            <v>18727.96</v>
          </cell>
          <cell r="AE14">
            <v>1008.4899999999998</v>
          </cell>
          <cell r="AF14">
            <v>2797.59</v>
          </cell>
          <cell r="AG14">
            <v>15343.71</v>
          </cell>
          <cell r="AH14">
            <v>114301.78</v>
          </cell>
          <cell r="AI14">
            <v>12517.67</v>
          </cell>
          <cell r="AJ14">
            <v>108091.48999999999</v>
          </cell>
        </row>
        <row r="15">
          <cell r="C15" t="str">
            <v>CS.02</v>
          </cell>
          <cell r="D15" t="str">
            <v>Unione dei Comuni Terra di Mezzo</v>
          </cell>
          <cell r="E15" t="str">
            <v>CASTELNOVO DI SOTTO</v>
          </cell>
          <cell r="F15" t="str">
            <v>Via Costa 37</v>
          </cell>
          <cell r="G15" t="str">
            <v>A</v>
          </cell>
          <cell r="H15">
            <v>1955</v>
          </cell>
          <cell r="I15" t="str">
            <v>1930-1960</v>
          </cell>
          <cell r="J15">
            <v>4</v>
          </cell>
          <cell r="K15">
            <v>4</v>
          </cell>
          <cell r="L15">
            <v>7563</v>
          </cell>
          <cell r="M15">
            <v>7986.528</v>
          </cell>
          <cell r="N15">
            <v>5332</v>
          </cell>
          <cell r="O15">
            <v>5630.592000000001</v>
          </cell>
          <cell r="P15">
            <v>16674.09</v>
          </cell>
          <cell r="Q15">
            <v>11173.35</v>
          </cell>
          <cell r="R15">
            <v>203.44</v>
          </cell>
          <cell r="S15">
            <v>399.25</v>
          </cell>
          <cell r="T15" t="str">
            <v>E</v>
          </cell>
          <cell r="U15" t="str">
            <v>C</v>
          </cell>
          <cell r="V15" t="str">
            <v>POR FESR3 in richiesta</v>
          </cell>
          <cell r="W15">
            <v>18927.960000000006</v>
          </cell>
          <cell r="X15">
            <v>70348.92</v>
          </cell>
          <cell r="Y15">
            <v>30296</v>
          </cell>
          <cell r="AB15">
            <v>23935.32</v>
          </cell>
          <cell r="AD15">
            <v>35000</v>
          </cell>
          <cell r="AE15">
            <v>946.4</v>
          </cell>
          <cell r="AF15">
            <v>6309.32</v>
          </cell>
          <cell r="AG15">
            <v>30885.54</v>
          </cell>
          <cell r="AH15">
            <v>127418.14000000001</v>
          </cell>
          <cell r="AI15">
            <v>11837.58</v>
          </cell>
          <cell r="AJ15">
            <v>80320.4</v>
          </cell>
        </row>
        <row r="16">
          <cell r="C16" t="str">
            <v>CS.03</v>
          </cell>
          <cell r="D16" t="str">
            <v>Unione dei Comuni Terra di Mezzo</v>
          </cell>
          <cell r="E16" t="str">
            <v>CASTELNOVO DI SOTTO</v>
          </cell>
          <cell r="F16" t="str">
            <v>Via Leopardi 1 3 </v>
          </cell>
          <cell r="G16" t="str">
            <v>A</v>
          </cell>
          <cell r="H16">
            <v>1963</v>
          </cell>
          <cell r="I16" t="str">
            <v>1960-1990</v>
          </cell>
          <cell r="J16">
            <v>2</v>
          </cell>
          <cell r="K16">
            <v>2</v>
          </cell>
          <cell r="L16">
            <v>4936</v>
          </cell>
          <cell r="M16">
            <v>5212.416</v>
          </cell>
          <cell r="N16">
            <v>4636</v>
          </cell>
          <cell r="O16">
            <v>4895.616</v>
          </cell>
          <cell r="P16">
            <v>10881.65</v>
          </cell>
          <cell r="Q16">
            <v>10221.66</v>
          </cell>
          <cell r="R16">
            <v>161.71</v>
          </cell>
          <cell r="S16">
            <v>326.97</v>
          </cell>
          <cell r="T16" t="str">
            <v>F</v>
          </cell>
          <cell r="U16" t="str">
            <v>F</v>
          </cell>
          <cell r="W16">
            <v>0</v>
          </cell>
          <cell r="X16">
            <v>11745</v>
          </cell>
          <cell r="Y16">
            <v>8281</v>
          </cell>
          <cell r="AD16">
            <v>3000</v>
          </cell>
          <cell r="AE16">
            <v>0</v>
          </cell>
          <cell r="AF16">
            <v>1305</v>
          </cell>
          <cell r="AG16">
            <v>5862.51</v>
          </cell>
          <cell r="AH16">
            <v>18912.510000000002</v>
          </cell>
          <cell r="AI16">
            <v>2087.49</v>
          </cell>
          <cell r="AJ16">
            <v>18000</v>
          </cell>
        </row>
        <row r="17">
          <cell r="C17" t="str">
            <v>CS.01</v>
          </cell>
          <cell r="D17" t="str">
            <v>Unione dei Comuni Terra di Mezzo</v>
          </cell>
          <cell r="E17" t="str">
            <v>CASTELNOVO DI SOTTO</v>
          </cell>
          <cell r="F17" t="str">
            <v>Via Montessori 5</v>
          </cell>
          <cell r="G17" t="str">
            <v>A</v>
          </cell>
          <cell r="H17">
            <v>1956</v>
          </cell>
          <cell r="I17" t="str">
            <v>1930-1960</v>
          </cell>
          <cell r="J17">
            <v>6</v>
          </cell>
          <cell r="K17">
            <v>4</v>
          </cell>
          <cell r="L17">
            <v>10272</v>
          </cell>
          <cell r="M17">
            <v>10847.232</v>
          </cell>
          <cell r="N17">
            <v>9376</v>
          </cell>
          <cell r="O17">
            <v>9901.056</v>
          </cell>
          <cell r="P17">
            <v>21638.57</v>
          </cell>
          <cell r="Q17">
            <v>19759.74</v>
          </cell>
          <cell r="R17">
            <v>365.63</v>
          </cell>
          <cell r="S17">
            <v>294.59</v>
          </cell>
          <cell r="T17" t="str">
            <v>G</v>
          </cell>
          <cell r="U17" t="str">
            <v>F</v>
          </cell>
          <cell r="V17" t="str">
            <v>Legge 80 ( serram, regolazione, 
sistemazione facciata)</v>
          </cell>
          <cell r="W17">
            <v>33636.420000000006</v>
          </cell>
          <cell r="X17">
            <v>60300</v>
          </cell>
          <cell r="Y17">
            <v>29268</v>
          </cell>
          <cell r="Z17">
            <v>16993</v>
          </cell>
          <cell r="AD17">
            <v>10500</v>
          </cell>
          <cell r="AE17">
            <v>3737.3800000000006</v>
          </cell>
          <cell r="AF17">
            <v>6700</v>
          </cell>
          <cell r="AG17">
            <v>26348.86</v>
          </cell>
          <cell r="AH17">
            <v>130722.66000000002</v>
          </cell>
          <cell r="AI17">
            <v>14277.34</v>
          </cell>
          <cell r="AJ17">
            <v>117507.00000000003</v>
          </cell>
        </row>
        <row r="18">
          <cell r="C18" t="str">
            <v>CV.01</v>
          </cell>
          <cell r="D18" t="str">
            <v>Reggio E</v>
          </cell>
          <cell r="E18" t="str">
            <v>CAVRIAGO</v>
          </cell>
          <cell r="F18" t="str">
            <v>Via Fosse Ardeatine 2 4</v>
          </cell>
          <cell r="G18" t="str">
            <v>C</v>
          </cell>
          <cell r="H18">
            <v>1989</v>
          </cell>
          <cell r="I18" t="str">
            <v>1960-1990</v>
          </cell>
          <cell r="J18">
            <v>12</v>
          </cell>
          <cell r="K18">
            <v>12</v>
          </cell>
          <cell r="L18">
            <v>13770</v>
          </cell>
          <cell r="M18">
            <v>14541.12</v>
          </cell>
          <cell r="N18">
            <v>8698</v>
          </cell>
          <cell r="O18">
            <v>9185.088</v>
          </cell>
          <cell r="P18">
            <v>43622.86</v>
          </cell>
          <cell r="Q18">
            <v>33286.36</v>
          </cell>
          <cell r="R18">
            <v>633.72</v>
          </cell>
          <cell r="S18">
            <v>281.09</v>
          </cell>
          <cell r="T18" t="str">
            <v>F</v>
          </cell>
          <cell r="U18" t="str">
            <v>E</v>
          </cell>
          <cell r="V18" t="str">
            <v>Bando POR FESR2</v>
          </cell>
          <cell r="W18">
            <v>0</v>
          </cell>
          <cell r="X18">
            <v>43076.7045</v>
          </cell>
          <cell r="Y18">
            <v>36700</v>
          </cell>
          <cell r="AB18">
            <v>15314.955</v>
          </cell>
          <cell r="AD18">
            <v>13500</v>
          </cell>
          <cell r="AE18">
            <v>0</v>
          </cell>
          <cell r="AF18">
            <v>4786.3005</v>
          </cell>
          <cell r="AG18">
            <v>12800.445</v>
          </cell>
          <cell r="AH18">
            <v>60663.45</v>
          </cell>
          <cell r="AI18">
            <v>6836.55</v>
          </cell>
          <cell r="AJ18">
            <v>38685.045</v>
          </cell>
        </row>
        <row r="19">
          <cell r="C19" t="str">
            <v>CV.02</v>
          </cell>
          <cell r="D19" t="str">
            <v>Reggio E</v>
          </cell>
          <cell r="E19" t="str">
            <v>CAVRIAGO</v>
          </cell>
          <cell r="F19" t="str">
            <v>Via Fosse Ardeatine 6 8</v>
          </cell>
          <cell r="G19" t="str">
            <v>C</v>
          </cell>
          <cell r="H19">
            <v>1989</v>
          </cell>
          <cell r="I19" t="str">
            <v>1960-1990</v>
          </cell>
          <cell r="J19">
            <v>12</v>
          </cell>
          <cell r="K19">
            <v>12</v>
          </cell>
          <cell r="L19">
            <v>13685</v>
          </cell>
          <cell r="M19">
            <v>14451.36</v>
          </cell>
          <cell r="N19">
            <v>8644</v>
          </cell>
          <cell r="O19">
            <v>9128.064</v>
          </cell>
          <cell r="P19">
            <v>43442.69</v>
          </cell>
          <cell r="Q19">
            <v>32869.03</v>
          </cell>
          <cell r="R19">
            <v>633.72</v>
          </cell>
          <cell r="S19">
            <v>279.68</v>
          </cell>
          <cell r="T19" t="str">
            <v>F</v>
          </cell>
          <cell r="U19" t="str">
            <v>E</v>
          </cell>
          <cell r="V19" t="str">
            <v>Bando POR FESR2</v>
          </cell>
          <cell r="W19">
            <v>0</v>
          </cell>
          <cell r="X19">
            <v>43076.7045</v>
          </cell>
          <cell r="Y19">
            <v>44540</v>
          </cell>
          <cell r="AB19">
            <v>15314.955</v>
          </cell>
          <cell r="AD19">
            <v>13500</v>
          </cell>
          <cell r="AE19">
            <v>0</v>
          </cell>
          <cell r="AF19">
            <v>4786.3005</v>
          </cell>
          <cell r="AG19">
            <v>12800.445</v>
          </cell>
          <cell r="AH19">
            <v>60663.45</v>
          </cell>
          <cell r="AI19">
            <v>6836.55</v>
          </cell>
          <cell r="AJ19">
            <v>38685.045</v>
          </cell>
        </row>
        <row r="20">
          <cell r="C20" t="str">
            <v>CR.02</v>
          </cell>
          <cell r="D20" t="str">
            <v>Unione dei Comuni Pianura Reggiana</v>
          </cell>
          <cell r="E20" t="str">
            <v>CORREGGIO</v>
          </cell>
          <cell r="F20" t="str">
            <v>Via della Chiesa</v>
          </cell>
          <cell r="G20" t="str">
            <v>A</v>
          </cell>
          <cell r="H20">
            <v>1980</v>
          </cell>
          <cell r="I20" t="str">
            <v>1960-1990</v>
          </cell>
          <cell r="J20">
            <v>18</v>
          </cell>
          <cell r="K20">
            <v>18</v>
          </cell>
          <cell r="L20">
            <v>20048</v>
          </cell>
          <cell r="M20">
            <v>21170.688000000002</v>
          </cell>
          <cell r="N20">
            <v>11913</v>
          </cell>
          <cell r="O20">
            <v>12580.128</v>
          </cell>
          <cell r="P20">
            <v>41877.06</v>
          </cell>
          <cell r="Q20">
            <v>24881.53</v>
          </cell>
          <cell r="R20">
            <v>984.15</v>
          </cell>
          <cell r="S20">
            <v>212.74</v>
          </cell>
          <cell r="T20" t="str">
            <v>F</v>
          </cell>
          <cell r="U20" t="str">
            <v>D</v>
          </cell>
          <cell r="V20" t="str">
            <v>Cappotto Bando POR FESR3 in richiesta</v>
          </cell>
          <cell r="W20">
            <v>24031.5</v>
          </cell>
          <cell r="X20">
            <v>96126</v>
          </cell>
          <cell r="Y20">
            <v>190000</v>
          </cell>
          <cell r="AD20">
            <v>66086</v>
          </cell>
          <cell r="AE20">
            <v>133.51333333333423</v>
          </cell>
          <cell r="AF20">
            <v>10680.666666666666</v>
          </cell>
          <cell r="AG20">
            <v>41549.09</v>
          </cell>
          <cell r="AH20">
            <v>172520.77000000002</v>
          </cell>
          <cell r="AI20">
            <v>17479.23</v>
          </cell>
          <cell r="AJ20">
            <v>123914.00000000003</v>
          </cell>
        </row>
        <row r="21">
          <cell r="C21" t="str">
            <v>GU.01</v>
          </cell>
          <cell r="D21" t="str">
            <v>Unione dei Comuni Bassa Reggiana</v>
          </cell>
          <cell r="E21" t="str">
            <v>GUALTIERI</v>
          </cell>
          <cell r="F21" t="str">
            <v>Via di Vittorio 2 4</v>
          </cell>
          <cell r="G21" t="str">
            <v>A</v>
          </cell>
          <cell r="H21">
            <v>1977</v>
          </cell>
          <cell r="I21" t="str">
            <v>1960-1990</v>
          </cell>
          <cell r="J21">
            <v>11</v>
          </cell>
          <cell r="K21">
            <v>10</v>
          </cell>
          <cell r="L21">
            <v>16062</v>
          </cell>
          <cell r="M21">
            <v>16961.472</v>
          </cell>
          <cell r="N21">
            <v>13580</v>
          </cell>
          <cell r="O21">
            <v>14340.480000000001</v>
          </cell>
          <cell r="P21">
            <v>35129.68</v>
          </cell>
          <cell r="Q21">
            <v>29690.04</v>
          </cell>
          <cell r="R21">
            <v>770.96</v>
          </cell>
          <cell r="S21">
            <v>226.25</v>
          </cell>
          <cell r="T21" t="str">
            <v>F</v>
          </cell>
          <cell r="U21" t="str">
            <v>E</v>
          </cell>
          <cell r="V21" t="str">
            <v>POR FESR3 in richiesta</v>
          </cell>
          <cell r="W21">
            <v>15386.282999999996</v>
          </cell>
          <cell r="X21">
            <v>58296.6</v>
          </cell>
          <cell r="Y21">
            <v>123000</v>
          </cell>
          <cell r="Z21">
            <v>38485</v>
          </cell>
          <cell r="AB21">
            <v>23915</v>
          </cell>
          <cell r="AD21">
            <v>22600</v>
          </cell>
          <cell r="AE21">
            <v>1709.5869999999995</v>
          </cell>
          <cell r="AF21">
            <v>6477.4</v>
          </cell>
          <cell r="AG21">
            <v>29996.37</v>
          </cell>
          <cell r="AH21">
            <v>111866.23999999999</v>
          </cell>
          <cell r="AI21">
            <v>11133.76</v>
          </cell>
          <cell r="AJ21">
            <v>37999.999999999985</v>
          </cell>
        </row>
        <row r="22">
          <cell r="C22" t="str">
            <v>RI.01</v>
          </cell>
          <cell r="D22" t="str">
            <v>Unione dei Comuni Pianura Reggiana</v>
          </cell>
          <cell r="E22" t="str">
            <v>RIO SALICETO</v>
          </cell>
          <cell r="F22" t="str">
            <v>Via Libertà 3</v>
          </cell>
          <cell r="G22" t="str">
            <v>A</v>
          </cell>
          <cell r="H22">
            <v>1949</v>
          </cell>
          <cell r="I22" t="str">
            <v>1930-1960</v>
          </cell>
          <cell r="J22">
            <v>6</v>
          </cell>
          <cell r="K22">
            <v>6</v>
          </cell>
          <cell r="L22">
            <v>6459</v>
          </cell>
          <cell r="M22">
            <v>6820.704000000001</v>
          </cell>
          <cell r="N22">
            <v>4396</v>
          </cell>
          <cell r="O22">
            <v>4642.176</v>
          </cell>
          <cell r="P22">
            <v>14240.83</v>
          </cell>
          <cell r="Q22">
            <v>9691.35</v>
          </cell>
          <cell r="R22">
            <v>237.89</v>
          </cell>
          <cell r="S22">
            <v>290.87</v>
          </cell>
          <cell r="T22" t="str">
            <v>C</v>
          </cell>
          <cell r="U22" t="str">
            <v>B</v>
          </cell>
          <cell r="V22" t="str">
            <v>Legge 80 (sistemazione facciate, serramenti e regolaz termica)</v>
          </cell>
          <cell r="W22">
            <v>19199.53</v>
          </cell>
          <cell r="X22">
            <v>78234.72</v>
          </cell>
          <cell r="Y22">
            <v>64807.7</v>
          </cell>
          <cell r="Z22">
            <v>22491</v>
          </cell>
          <cell r="AB22">
            <v>24562.38</v>
          </cell>
          <cell r="AD22">
            <v>26500</v>
          </cell>
          <cell r="AE22">
            <v>767.98</v>
          </cell>
          <cell r="AF22">
            <v>3129.39</v>
          </cell>
          <cell r="AG22">
            <v>18472.04</v>
          </cell>
          <cell r="AH22">
            <v>119803.66</v>
          </cell>
          <cell r="AI22">
            <v>13196.34</v>
          </cell>
          <cell r="AJ22">
            <v>59446.619999999995</v>
          </cell>
        </row>
        <row r="23">
          <cell r="C23" t="str">
            <v>PO.01</v>
          </cell>
          <cell r="D23" t="str">
            <v>Reggio E</v>
          </cell>
          <cell r="E23" t="str">
            <v>POVIGLIO</v>
          </cell>
          <cell r="F23" t="str">
            <v>Via I Maggio 2</v>
          </cell>
          <cell r="G23" t="str">
            <v>A</v>
          </cell>
          <cell r="H23">
            <v>1954</v>
          </cell>
          <cell r="I23" t="str">
            <v>1930-1960</v>
          </cell>
          <cell r="J23">
            <v>6</v>
          </cell>
          <cell r="K23">
            <v>6</v>
          </cell>
          <cell r="L23">
            <v>9332</v>
          </cell>
          <cell r="M23">
            <v>9854.592</v>
          </cell>
          <cell r="N23">
            <v>2614</v>
          </cell>
          <cell r="O23">
            <v>2760.384</v>
          </cell>
          <cell r="P23">
            <v>19663.68</v>
          </cell>
          <cell r="Q23">
            <v>5500.82</v>
          </cell>
          <cell r="R23">
            <v>365.63</v>
          </cell>
          <cell r="S23">
            <v>267.67</v>
          </cell>
          <cell r="T23" t="str">
            <v>G</v>
          </cell>
          <cell r="U23" t="str">
            <v>B</v>
          </cell>
          <cell r="W23">
            <v>12149.999999999987</v>
          </cell>
          <cell r="X23">
            <v>79832.808</v>
          </cell>
          <cell r="Y23">
            <v>80639.2</v>
          </cell>
          <cell r="AD23">
            <v>27000</v>
          </cell>
          <cell r="AE23">
            <v>1349.9999999999986</v>
          </cell>
          <cell r="AF23">
            <v>8870.312</v>
          </cell>
          <cell r="AG23">
            <v>26984.82</v>
          </cell>
          <cell r="AH23">
            <v>129187.94</v>
          </cell>
          <cell r="AI23">
            <v>13812.06</v>
          </cell>
          <cell r="AJ23">
            <v>116000</v>
          </cell>
        </row>
        <row r="24">
          <cell r="C24" t="str">
            <v>SC.01</v>
          </cell>
          <cell r="D24" t="str">
            <v>Unione dei Comuni Tresinaro Secchia</v>
          </cell>
          <cell r="E24" t="str">
            <v>SCANDIANO</v>
          </cell>
          <cell r="F24" t="str">
            <v>Via Kennedy 43</v>
          </cell>
          <cell r="G24" t="str">
            <v>C</v>
          </cell>
          <cell r="H24">
            <v>1975</v>
          </cell>
          <cell r="I24" t="str">
            <v>1960-1990</v>
          </cell>
          <cell r="J24">
            <v>9</v>
          </cell>
          <cell r="K24">
            <v>9</v>
          </cell>
          <cell r="L24">
            <v>20375</v>
          </cell>
          <cell r="M24">
            <v>21516</v>
          </cell>
          <cell r="N24">
            <v>7325</v>
          </cell>
          <cell r="O24">
            <v>7735.200000000001</v>
          </cell>
          <cell r="P24">
            <v>44390.33</v>
          </cell>
          <cell r="Q24">
            <v>15736.6</v>
          </cell>
          <cell r="R24">
            <v>829.5</v>
          </cell>
          <cell r="S24">
            <v>261.66</v>
          </cell>
          <cell r="T24" t="str">
            <v>G</v>
          </cell>
          <cell r="U24" t="str">
            <v>C</v>
          </cell>
          <cell r="W24">
            <v>0</v>
          </cell>
          <cell r="X24">
            <v>201973.56300000002</v>
          </cell>
          <cell r="Y24">
            <v>213463.69</v>
          </cell>
          <cell r="Z24">
            <v>98000</v>
          </cell>
          <cell r="AA24">
            <v>68600</v>
          </cell>
          <cell r="AD24">
            <v>60000</v>
          </cell>
          <cell r="AE24">
            <v>0</v>
          </cell>
          <cell r="AF24">
            <v>22441.507</v>
          </cell>
          <cell r="AG24">
            <v>72297.23</v>
          </cell>
          <cell r="AH24">
            <v>296712.30000000005</v>
          </cell>
          <cell r="AI24">
            <v>29887.7</v>
          </cell>
          <cell r="AJ24">
            <v>100000.00000000006</v>
          </cell>
        </row>
        <row r="25">
          <cell r="C25" t="str">
            <v>SI.01.1</v>
          </cell>
          <cell r="D25" t="str">
            <v>Unione dei Comuni Val d'Enza</v>
          </cell>
          <cell r="E25" t="str">
            <v>SANT'ILARIO D'ENZA</v>
          </cell>
          <cell r="F25" t="str">
            <v>Via Matteotti 16 18</v>
          </cell>
          <cell r="G25" t="str">
            <v>C</v>
          </cell>
          <cell r="H25">
            <v>1914</v>
          </cell>
          <cell r="I25" t="str">
            <v>prima del 1930</v>
          </cell>
          <cell r="J25">
            <v>22</v>
          </cell>
          <cell r="K25">
            <v>22</v>
          </cell>
          <cell r="L25">
            <v>23427</v>
          </cell>
          <cell r="M25">
            <v>24738.912</v>
          </cell>
          <cell r="N25">
            <v>17067</v>
          </cell>
          <cell r="O25">
            <v>18022.752</v>
          </cell>
          <cell r="P25">
            <v>50498</v>
          </cell>
          <cell r="Q25">
            <v>36885.7</v>
          </cell>
          <cell r="R25">
            <v>893.13</v>
          </cell>
          <cell r="S25">
            <v>278.02</v>
          </cell>
          <cell r="T25" t="str">
            <v>E</v>
          </cell>
          <cell r="U25" t="str">
            <v>C</v>
          </cell>
          <cell r="V25" t="str">
            <v>Legge 80  (sist. facciate, serramenti, revis. copertura e isolam. sottotetto )</v>
          </cell>
          <cell r="W25">
            <v>104455.65</v>
          </cell>
          <cell r="X25">
            <v>81327.5</v>
          </cell>
          <cell r="Y25">
            <v>81044.07</v>
          </cell>
          <cell r="Z25">
            <v>24240</v>
          </cell>
          <cell r="AB25">
            <v>41539.295</v>
          </cell>
          <cell r="AD25">
            <v>49750</v>
          </cell>
          <cell r="AE25">
            <v>6020</v>
          </cell>
          <cell r="AF25">
            <v>10316.65</v>
          </cell>
          <cell r="AG25">
            <v>40294</v>
          </cell>
          <cell r="AH25">
            <v>242413.8</v>
          </cell>
          <cell r="AI25">
            <v>20002.82</v>
          </cell>
          <cell r="AJ25">
            <v>146887.325</v>
          </cell>
        </row>
        <row r="26">
          <cell r="C26" t="str">
            <v>SI.01.2</v>
          </cell>
          <cell r="D26" t="str">
            <v>Unione dei Comuni Val d'Enza</v>
          </cell>
          <cell r="E26" t="str">
            <v>SANT'ILARIO D'ENZA</v>
          </cell>
          <cell r="F26" t="str">
            <v>Via Matteotti 20 22</v>
          </cell>
          <cell r="G26" t="str">
            <v>C</v>
          </cell>
          <cell r="H26">
            <v>1914</v>
          </cell>
          <cell r="I26" t="str">
            <v>prima del 1930</v>
          </cell>
          <cell r="J26">
            <v>20</v>
          </cell>
          <cell r="K26">
            <v>20</v>
          </cell>
          <cell r="L26">
            <v>23571</v>
          </cell>
          <cell r="M26">
            <v>24890.976000000002</v>
          </cell>
          <cell r="N26">
            <v>17185</v>
          </cell>
          <cell r="O26">
            <v>18147.36</v>
          </cell>
          <cell r="P26">
            <v>50805.14</v>
          </cell>
          <cell r="Q26">
            <v>37138.36</v>
          </cell>
          <cell r="R26">
            <v>910.58</v>
          </cell>
          <cell r="S26">
            <v>274.36</v>
          </cell>
          <cell r="T26" t="str">
            <v>E</v>
          </cell>
          <cell r="U26" t="str">
            <v>C</v>
          </cell>
          <cell r="V26" t="str">
            <v>Legge 80  (sist. facciate, serramenti, revis. copertura e isolam. sottotetto )</v>
          </cell>
          <cell r="W26">
            <v>104356.65</v>
          </cell>
          <cell r="X26">
            <v>81426.5</v>
          </cell>
          <cell r="Y26">
            <v>81044.07</v>
          </cell>
          <cell r="Z26">
            <v>24240</v>
          </cell>
          <cell r="AB26">
            <v>41539.295</v>
          </cell>
          <cell r="AD26">
            <v>49750</v>
          </cell>
          <cell r="AE26">
            <v>6020</v>
          </cell>
          <cell r="AF26">
            <v>10316.65</v>
          </cell>
          <cell r="AG26">
            <v>40294</v>
          </cell>
          <cell r="AH26">
            <v>242413.8</v>
          </cell>
          <cell r="AI26">
            <v>20002.82</v>
          </cell>
          <cell r="AJ26">
            <v>146887.325</v>
          </cell>
        </row>
        <row r="27">
          <cell r="C27" t="str">
            <v>CT.01</v>
          </cell>
          <cell r="D27" t="str">
            <v>Unione dei Comuni Tresinaro Secchia</v>
          </cell>
          <cell r="E27" t="str">
            <v>CASTELLARANO</v>
          </cell>
          <cell r="F27" t="str">
            <v>Via Puccini 31 33 35</v>
          </cell>
          <cell r="G27" t="str">
            <v>C</v>
          </cell>
          <cell r="H27">
            <v>1977</v>
          </cell>
          <cell r="I27" t="str">
            <v>1960-1990</v>
          </cell>
          <cell r="J27">
            <v>24</v>
          </cell>
          <cell r="K27">
            <v>12</v>
          </cell>
          <cell r="L27">
            <v>54964</v>
          </cell>
          <cell r="M27">
            <v>58041.984000000004</v>
          </cell>
          <cell r="N27">
            <v>51519</v>
          </cell>
          <cell r="O27">
            <v>54404.064000000006</v>
          </cell>
          <cell r="P27">
            <v>120893.68</v>
          </cell>
          <cell r="Q27">
            <v>113289.41</v>
          </cell>
          <cell r="R27">
            <v>1637.97</v>
          </cell>
          <cell r="S27">
            <v>359.07</v>
          </cell>
          <cell r="T27" t="str">
            <v>G</v>
          </cell>
          <cell r="U27" t="str">
            <v>F</v>
          </cell>
          <cell r="V27" t="str">
            <v>Legge 80 (sistemi oscuranti)</v>
          </cell>
          <cell r="W27">
            <v>0</v>
          </cell>
          <cell r="X27">
            <v>54716.895000000004</v>
          </cell>
          <cell r="Y27">
            <v>46321.18</v>
          </cell>
          <cell r="Z27">
            <v>7997</v>
          </cell>
          <cell r="AD27">
            <v>18527.600000000002</v>
          </cell>
          <cell r="AE27">
            <v>0</v>
          </cell>
          <cell r="AF27">
            <v>6079.655000000001</v>
          </cell>
          <cell r="AG27">
            <v>9119.48</v>
          </cell>
          <cell r="AH27">
            <v>69916.03</v>
          </cell>
          <cell r="AI27">
            <v>6079.75</v>
          </cell>
          <cell r="AJ27">
            <v>49471.17999999999</v>
          </cell>
        </row>
        <row r="28">
          <cell r="C28" t="str">
            <v>PR.07</v>
          </cell>
          <cell r="D28" t="str">
            <v>Parma</v>
          </cell>
          <cell r="E28" t="str">
            <v>PARMA </v>
          </cell>
          <cell r="F28" t="str">
            <v>Via Emilio Lepido 37 39</v>
          </cell>
          <cell r="G28" t="str">
            <v>C</v>
          </cell>
          <cell r="H28">
            <v>1960</v>
          </cell>
          <cell r="I28" t="str">
            <v>1960-1990</v>
          </cell>
          <cell r="J28">
            <v>16</v>
          </cell>
          <cell r="K28">
            <v>16</v>
          </cell>
          <cell r="L28">
            <v>16352</v>
          </cell>
          <cell r="M28">
            <v>17267.712</v>
          </cell>
          <cell r="N28">
            <v>8850</v>
          </cell>
          <cell r="O28">
            <v>9345.6</v>
          </cell>
          <cell r="P28">
            <v>62277.93</v>
          </cell>
          <cell r="Q28">
            <v>46342.1</v>
          </cell>
          <cell r="R28">
            <v>1567.82</v>
          </cell>
          <cell r="S28">
            <v>150.34</v>
          </cell>
          <cell r="T28" t="str">
            <v>G</v>
          </cell>
          <cell r="U28" t="str">
            <v>E</v>
          </cell>
          <cell r="V28" t="str">
            <v>Bando POR FESR</v>
          </cell>
          <cell r="W28">
            <v>38670.610000000015</v>
          </cell>
          <cell r="X28">
            <v>193353.05</v>
          </cell>
          <cell r="Y28">
            <v>156708.47</v>
          </cell>
          <cell r="AD28">
            <v>87820.73</v>
          </cell>
          <cell r="AE28">
            <v>4335.139999999999</v>
          </cell>
          <cell r="AF28">
            <v>43351.37</v>
          </cell>
          <cell r="AG28">
            <v>34175.76</v>
          </cell>
          <cell r="AH28">
            <v>313885.93</v>
          </cell>
          <cell r="AI28">
            <v>31575.94</v>
          </cell>
          <cell r="AJ28">
            <v>257641.14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_Istruz"/>
      <sheetName val="hh RISC"/>
      <sheetName val="ANALISI TH"/>
      <sheetName val="db-ee"/>
      <sheetName val="ANALISI EE"/>
      <sheetName val="analisi multicriterio"/>
      <sheetName val="X_RT"/>
    </sheetNames>
    <sheetDataSet>
      <sheetData sheetId="3">
        <row r="109">
          <cell r="A109" t="str">
            <v>senza sistema CTE</v>
          </cell>
          <cell r="B109">
            <v>1</v>
          </cell>
        </row>
        <row r="110">
          <cell r="A110" t="str">
            <v>con sistemi CTE</v>
          </cell>
          <cell r="B110">
            <v>0.9</v>
          </cell>
        </row>
        <row r="116">
          <cell r="A116" t="str">
            <v>Ufficio (E2)</v>
          </cell>
          <cell r="B116">
            <v>2250</v>
          </cell>
          <cell r="C116">
            <v>250</v>
          </cell>
          <cell r="D116">
            <v>2500</v>
          </cell>
        </row>
        <row r="117">
          <cell r="A117" t="str">
            <v>Scuola (E7)</v>
          </cell>
          <cell r="B117">
            <v>1800</v>
          </cell>
          <cell r="C117">
            <v>200</v>
          </cell>
          <cell r="D117">
            <v>2000</v>
          </cell>
        </row>
        <row r="118">
          <cell r="A118" t="str">
            <v>Ospedale (E3)</v>
          </cell>
          <cell r="B118">
            <v>3000</v>
          </cell>
          <cell r="C118">
            <v>2000</v>
          </cell>
          <cell r="D118">
            <v>5000</v>
          </cell>
        </row>
        <row r="119">
          <cell r="A119" t="str">
            <v>Hotel (E1.3)</v>
          </cell>
          <cell r="B119">
            <v>3000</v>
          </cell>
          <cell r="C119">
            <v>2000</v>
          </cell>
          <cell r="D119">
            <v>5000</v>
          </cell>
        </row>
        <row r="120">
          <cell r="A120" t="str">
            <v>Ristorante (E4.3)</v>
          </cell>
          <cell r="B120">
            <v>1250</v>
          </cell>
          <cell r="C120">
            <v>1250</v>
          </cell>
          <cell r="D120">
            <v>2500</v>
          </cell>
        </row>
        <row r="121">
          <cell r="A121" t="str">
            <v>Impianti sportivi (E6)</v>
          </cell>
          <cell r="B121">
            <v>2000</v>
          </cell>
          <cell r="C121">
            <v>2000</v>
          </cell>
          <cell r="D121">
            <v>4000</v>
          </cell>
        </row>
        <row r="122">
          <cell r="A122" t="str">
            <v>Negozi all'ingrosso e al dettaglio (E5)</v>
          </cell>
          <cell r="B122">
            <v>3000</v>
          </cell>
          <cell r="C122">
            <v>2000</v>
          </cell>
          <cell r="D122">
            <v>5000</v>
          </cell>
        </row>
        <row r="123">
          <cell r="A123" t="str">
            <v>Fabbriche di produzione (E8)</v>
          </cell>
          <cell r="B123">
            <v>2500</v>
          </cell>
          <cell r="C123">
            <v>1500</v>
          </cell>
          <cell r="D123">
            <v>4000</v>
          </cell>
        </row>
        <row r="131">
          <cell r="A131" t="str">
            <v>Ufficio</v>
          </cell>
          <cell r="B131">
            <v>1</v>
          </cell>
        </row>
        <row r="132">
          <cell r="A132" t="str">
            <v>Scuola</v>
          </cell>
          <cell r="B132">
            <v>1</v>
          </cell>
        </row>
        <row r="133">
          <cell r="A133" t="str">
            <v>Ospedale</v>
          </cell>
          <cell r="B133">
            <v>1</v>
          </cell>
        </row>
        <row r="134">
          <cell r="A134" t="str">
            <v>Hotel</v>
          </cell>
          <cell r="B134">
            <v>1</v>
          </cell>
        </row>
        <row r="135">
          <cell r="A135" t="str">
            <v>Ristorante</v>
          </cell>
          <cell r="B135">
            <v>1</v>
          </cell>
        </row>
        <row r="136">
          <cell r="A136" t="str">
            <v>Impianti sportivi</v>
          </cell>
          <cell r="B136">
            <v>1</v>
          </cell>
        </row>
        <row r="137">
          <cell r="A137" t="str">
            <v>Negozi all'ingrosso e al dettaglio</v>
          </cell>
          <cell r="B137">
            <v>1</v>
          </cell>
        </row>
        <row r="138">
          <cell r="A138" t="str">
            <v>Fabbriche di produzione</v>
          </cell>
          <cell r="B138">
            <v>1</v>
          </cell>
        </row>
        <row r="140">
          <cell r="A140" t="str">
            <v>Ufficio</v>
          </cell>
          <cell r="B140">
            <v>0.9</v>
          </cell>
        </row>
        <row r="141">
          <cell r="A141" t="str">
            <v>Scuola</v>
          </cell>
          <cell r="B141">
            <v>0.8</v>
          </cell>
        </row>
        <row r="142">
          <cell r="A142" t="str">
            <v>Ospedale</v>
          </cell>
          <cell r="B142">
            <v>0.8</v>
          </cell>
        </row>
        <row r="143">
          <cell r="A143" t="str">
            <v>Hotel</v>
          </cell>
          <cell r="B143">
            <v>1</v>
          </cell>
        </row>
        <row r="144">
          <cell r="A144" t="str">
            <v>Ristorante</v>
          </cell>
        </row>
        <row r="145">
          <cell r="A145" t="str">
            <v>Impianti sportivi</v>
          </cell>
          <cell r="B145">
            <v>0.9</v>
          </cell>
        </row>
        <row r="146">
          <cell r="A146" t="str">
            <v>Negozi all'ingrosso e al dettaglio</v>
          </cell>
        </row>
        <row r="147">
          <cell r="A147" t="str">
            <v>Fabbriche di produzione</v>
          </cell>
          <cell r="B147">
            <v>0.9</v>
          </cell>
        </row>
        <row r="151">
          <cell r="A151" t="str">
            <v>Ufficio</v>
          </cell>
          <cell r="B151">
            <v>1</v>
          </cell>
        </row>
        <row r="152">
          <cell r="A152" t="str">
            <v>Scuola</v>
          </cell>
          <cell r="B152">
            <v>1</v>
          </cell>
        </row>
        <row r="153">
          <cell r="A153" t="str">
            <v>Ospedale</v>
          </cell>
          <cell r="B153">
            <v>0.9</v>
          </cell>
        </row>
        <row r="154">
          <cell r="A154" t="str">
            <v>Hotel</v>
          </cell>
          <cell r="B154">
            <v>0.7</v>
          </cell>
        </row>
        <row r="155">
          <cell r="A155" t="str">
            <v>Ristorante</v>
          </cell>
          <cell r="B155">
            <v>1</v>
          </cell>
        </row>
        <row r="156">
          <cell r="A156" t="str">
            <v>Impianti sportivi</v>
          </cell>
          <cell r="B156">
            <v>1</v>
          </cell>
        </row>
        <row r="157">
          <cell r="A157" t="str">
            <v>Negozi all'ingrosso e al dettaglio</v>
          </cell>
          <cell r="B157">
            <v>1</v>
          </cell>
        </row>
        <row r="158">
          <cell r="A158" t="str">
            <v>Fabbriche di produzione</v>
          </cell>
          <cell r="B158">
            <v>1</v>
          </cell>
        </row>
        <row r="160">
          <cell r="A160" t="str">
            <v>Ufficio</v>
          </cell>
          <cell r="B160">
            <v>0.9</v>
          </cell>
        </row>
        <row r="161">
          <cell r="A161" t="str">
            <v>Scuola</v>
          </cell>
          <cell r="B161">
            <v>0.9</v>
          </cell>
        </row>
        <row r="162">
          <cell r="A162" t="str">
            <v>Ospedale</v>
          </cell>
          <cell r="B162">
            <v>0.8</v>
          </cell>
        </row>
        <row r="163">
          <cell r="A163" t="str">
            <v>Hotel</v>
          </cell>
          <cell r="B163">
            <v>0.7</v>
          </cell>
        </row>
        <row r="164">
          <cell r="A164" t="str">
            <v>Ristorante</v>
          </cell>
          <cell r="B164">
            <v>1</v>
          </cell>
        </row>
        <row r="165">
          <cell r="A165" t="str">
            <v>Impianti sportivi</v>
          </cell>
          <cell r="B165">
            <v>1</v>
          </cell>
        </row>
        <row r="166">
          <cell r="A166" t="str">
            <v>Negozi all'ingrosso e al dettaglio</v>
          </cell>
          <cell r="B166">
            <v>1</v>
          </cell>
        </row>
        <row r="167">
          <cell r="A167" t="str">
            <v>Fabbriche di produzione</v>
          </cell>
          <cell r="B167">
            <v>1</v>
          </cell>
        </row>
        <row r="171">
          <cell r="A171" t="str">
            <v>Ufficio</v>
          </cell>
          <cell r="B171">
            <v>15</v>
          </cell>
          <cell r="C171">
            <v>25</v>
          </cell>
        </row>
        <row r="172">
          <cell r="A172" t="str">
            <v>Scuola</v>
          </cell>
          <cell r="B172">
            <v>15</v>
          </cell>
          <cell r="C172">
            <v>25</v>
          </cell>
        </row>
        <row r="173">
          <cell r="A173" t="str">
            <v>Ospedale</v>
          </cell>
          <cell r="B173">
            <v>15</v>
          </cell>
          <cell r="C173">
            <v>35</v>
          </cell>
        </row>
        <row r="174">
          <cell r="A174" t="str">
            <v>Hotel</v>
          </cell>
          <cell r="B174">
            <v>10</v>
          </cell>
          <cell r="C174">
            <v>20</v>
          </cell>
        </row>
        <row r="175">
          <cell r="A175" t="str">
            <v>Ristorante</v>
          </cell>
          <cell r="B175">
            <v>10</v>
          </cell>
          <cell r="C175">
            <v>35</v>
          </cell>
        </row>
        <row r="176">
          <cell r="A176" t="str">
            <v>Impianti sportivi</v>
          </cell>
          <cell r="B176">
            <v>10</v>
          </cell>
          <cell r="C176">
            <v>30</v>
          </cell>
        </row>
        <row r="177">
          <cell r="A177" t="str">
            <v>Negozi all'ingrosso e al dettaglio</v>
          </cell>
          <cell r="B177">
            <v>15</v>
          </cell>
          <cell r="C177">
            <v>35</v>
          </cell>
        </row>
        <row r="178">
          <cell r="A178" t="str">
            <v>Fabbriche di produzione</v>
          </cell>
          <cell r="B178">
            <v>10</v>
          </cell>
          <cell r="C178">
            <v>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lenco (2)"/>
      <sheetName val="Dati tecnici (2)"/>
      <sheetName val="Elenco"/>
      <sheetName val="Dati tecnici"/>
      <sheetName val="Foglio2"/>
    </sheetNames>
    <sheetDataSet>
      <sheetData sheetId="4">
        <row r="3">
          <cell r="D3" t="str">
            <v>-</v>
          </cell>
          <cell r="F3" t="str">
            <v>-</v>
          </cell>
        </row>
        <row r="4">
          <cell r="D4" t="str">
            <v>tetto piano</v>
          </cell>
          <cell r="F4" t="str">
            <v>SI</v>
          </cell>
        </row>
        <row r="5">
          <cell r="D5" t="str">
            <v>tetto a falde</v>
          </cell>
          <cell r="F5" t="str">
            <v>NO</v>
          </cell>
        </row>
        <row r="6">
          <cell r="D6" t="str">
            <v>facciata</v>
          </cell>
        </row>
        <row r="7">
          <cell r="D7" t="str">
            <v>a terra</v>
          </cell>
        </row>
        <row r="8">
          <cell r="D8" t="str">
            <v>altro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B1:L56"/>
  <sheetViews>
    <sheetView showGridLines="0" tabSelected="1" view="pageBreakPreview" zoomScale="55" zoomScaleNormal="70" zoomScaleSheetLayoutView="55" zoomScalePageLayoutView="0" workbookViewId="0" topLeftCell="F1">
      <selection activeCell="J30" sqref="J30"/>
    </sheetView>
  </sheetViews>
  <sheetFormatPr defaultColWidth="9.140625" defaultRowHeight="15"/>
  <cols>
    <col min="1" max="1" width="9.140625" style="12" customWidth="1"/>
    <col min="2" max="2" width="12.8515625" style="9" customWidth="1"/>
    <col min="3" max="3" width="132.28125" style="10" bestFit="1" customWidth="1"/>
    <col min="4" max="4" width="9.140625" style="10" customWidth="1"/>
    <col min="5" max="5" width="1.8515625" style="10" customWidth="1"/>
    <col min="6" max="6" width="2.140625" style="10" customWidth="1"/>
    <col min="7" max="7" width="38.28125" style="10" customWidth="1"/>
    <col min="8" max="8" width="10.7109375" style="11" customWidth="1"/>
    <col min="9" max="9" width="17.57421875" style="10" customWidth="1"/>
    <col min="10" max="10" width="21.421875" style="12" customWidth="1"/>
    <col min="11" max="11" width="17.7109375" style="12" customWidth="1"/>
    <col min="12" max="12" width="26.8515625" style="12" bestFit="1" customWidth="1"/>
    <col min="13" max="16384" width="9.140625" style="12" customWidth="1"/>
  </cols>
  <sheetData>
    <row r="1" spans="2:10" ht="7.5" customHeight="1">
      <c r="B1" s="100"/>
      <c r="C1" s="100"/>
      <c r="D1" s="100"/>
      <c r="E1" s="100"/>
      <c r="F1" s="100"/>
      <c r="G1" s="100"/>
      <c r="H1" s="100"/>
      <c r="I1" s="100"/>
      <c r="J1" s="13"/>
    </row>
    <row r="2" spans="2:10" ht="54.75" customHeight="1">
      <c r="B2" s="100" t="s">
        <v>56</v>
      </c>
      <c r="C2" s="100"/>
      <c r="D2" s="100"/>
      <c r="E2" s="100"/>
      <c r="F2" s="100"/>
      <c r="G2" s="100"/>
      <c r="H2" s="100"/>
      <c r="I2" s="100"/>
      <c r="J2" s="13"/>
    </row>
    <row r="3" spans="2:10" ht="20.25" customHeight="1">
      <c r="B3" s="5" t="s">
        <v>0</v>
      </c>
      <c r="C3" s="5"/>
      <c r="D3" s="5"/>
      <c r="E3" s="5"/>
      <c r="F3" s="5"/>
      <c r="G3" s="5"/>
      <c r="H3" s="5"/>
      <c r="I3" s="5"/>
      <c r="J3" s="5"/>
    </row>
    <row r="4" spans="2:10" ht="20.25" customHeight="1">
      <c r="B4" s="6" t="s">
        <v>43</v>
      </c>
      <c r="C4" s="6"/>
      <c r="D4" s="6"/>
      <c r="E4" s="6"/>
      <c r="F4" s="6"/>
      <c r="G4" s="6"/>
      <c r="H4" s="6"/>
      <c r="I4" s="6"/>
      <c r="J4" s="6"/>
    </row>
    <row r="5" spans="2:10" ht="20.2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20.25" customHeight="1">
      <c r="B6" s="6"/>
      <c r="C6" s="6" t="s">
        <v>60</v>
      </c>
      <c r="D6" s="6"/>
      <c r="E6" s="6"/>
      <c r="F6" s="6"/>
      <c r="G6" s="6"/>
      <c r="H6" s="6"/>
      <c r="I6" s="6"/>
      <c r="J6" s="6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9" spans="2:12" ht="36" customHeight="1">
      <c r="B9" s="58" t="s">
        <v>1</v>
      </c>
      <c r="C9" s="59" t="s">
        <v>2</v>
      </c>
      <c r="D9" s="60" t="s">
        <v>3</v>
      </c>
      <c r="E9" s="59"/>
      <c r="F9" s="59"/>
      <c r="G9" s="61"/>
      <c r="H9" s="62" t="s">
        <v>4</v>
      </c>
      <c r="I9" s="63" t="s">
        <v>5</v>
      </c>
      <c r="J9" s="64" t="s">
        <v>6</v>
      </c>
      <c r="K9" s="14"/>
      <c r="L9" s="14"/>
    </row>
    <row r="10" spans="2:12" ht="24" customHeight="1">
      <c r="B10" s="15"/>
      <c r="C10" s="16" t="s">
        <v>7</v>
      </c>
      <c r="D10" s="16"/>
      <c r="E10" s="17"/>
      <c r="F10" s="17"/>
      <c r="G10" s="18"/>
      <c r="H10" s="19" t="s">
        <v>8</v>
      </c>
      <c r="I10" s="7">
        <v>232000</v>
      </c>
      <c r="J10" s="7">
        <v>232000</v>
      </c>
      <c r="K10" s="14"/>
      <c r="L10" s="14"/>
    </row>
    <row r="11" spans="2:11" ht="24" customHeight="1">
      <c r="B11" s="15"/>
      <c r="C11" s="16" t="s">
        <v>55</v>
      </c>
      <c r="D11" s="16"/>
      <c r="E11" s="17"/>
      <c r="F11" s="17"/>
      <c r="G11" s="18"/>
      <c r="H11" s="19" t="s">
        <v>8</v>
      </c>
      <c r="I11" s="7">
        <v>25899</v>
      </c>
      <c r="J11" s="65"/>
      <c r="K11" s="65"/>
    </row>
    <row r="12" spans="2:11" ht="24" customHeight="1">
      <c r="B12" s="15"/>
      <c r="C12" s="16" t="s">
        <v>57</v>
      </c>
      <c r="D12" s="16"/>
      <c r="E12" s="17"/>
      <c r="F12" s="17"/>
      <c r="G12" s="18"/>
      <c r="H12" s="19" t="s">
        <v>9</v>
      </c>
      <c r="I12" s="7">
        <v>310004</v>
      </c>
      <c r="J12" s="65"/>
      <c r="K12" s="65"/>
    </row>
    <row r="13" ht="15">
      <c r="J13" s="10"/>
    </row>
    <row r="14" spans="3:10" ht="24" customHeight="1">
      <c r="C14" s="20" t="s">
        <v>10</v>
      </c>
      <c r="D14" s="21"/>
      <c r="E14" s="21"/>
      <c r="F14" s="21"/>
      <c r="G14" s="21"/>
      <c r="H14" s="22"/>
      <c r="I14" s="21"/>
      <c r="J14" s="23"/>
    </row>
    <row r="15" spans="2:11" ht="24" customHeight="1">
      <c r="B15" s="72" t="s">
        <v>50</v>
      </c>
      <c r="C15" s="16" t="s">
        <v>11</v>
      </c>
      <c r="D15" s="16"/>
      <c r="E15" s="17"/>
      <c r="F15" s="17"/>
      <c r="G15" s="18"/>
      <c r="H15" s="19" t="s">
        <v>12</v>
      </c>
      <c r="I15" s="24">
        <v>1.283865</v>
      </c>
      <c r="J15" s="94"/>
      <c r="K15" s="65"/>
    </row>
    <row r="16" spans="2:11" ht="24" customHeight="1">
      <c r="B16" s="72" t="s">
        <v>51</v>
      </c>
      <c r="C16" s="16" t="s">
        <v>65</v>
      </c>
      <c r="D16" s="16"/>
      <c r="E16" s="17"/>
      <c r="F16" s="17"/>
      <c r="G16" s="18"/>
      <c r="H16" s="19" t="s">
        <v>13</v>
      </c>
      <c r="I16" s="24">
        <v>0.199407</v>
      </c>
      <c r="J16" s="94"/>
      <c r="K16" s="65"/>
    </row>
    <row r="17" ht="15">
      <c r="J17" s="25"/>
    </row>
    <row r="18" spans="3:10" ht="24" customHeight="1">
      <c r="C18" s="20" t="s">
        <v>14</v>
      </c>
      <c r="D18" s="21"/>
      <c r="E18" s="21"/>
      <c r="F18" s="21"/>
      <c r="G18" s="21"/>
      <c r="H18" s="22"/>
      <c r="I18" s="21"/>
      <c r="J18" s="23"/>
    </row>
    <row r="19" spans="2:10" ht="24" customHeight="1">
      <c r="B19" s="70" t="s">
        <v>44</v>
      </c>
      <c r="C19" s="86" t="s">
        <v>45</v>
      </c>
      <c r="D19" s="84"/>
      <c r="E19" s="17"/>
      <c r="F19" s="17"/>
      <c r="G19" s="17"/>
      <c r="H19" s="85" t="s">
        <v>15</v>
      </c>
      <c r="I19" s="1">
        <f>I10*I15</f>
        <v>297856.68</v>
      </c>
      <c r="J19" s="1">
        <f>J10*J15</f>
        <v>0</v>
      </c>
    </row>
    <row r="20" spans="2:10" ht="24" customHeight="1">
      <c r="B20" s="70" t="s">
        <v>41</v>
      </c>
      <c r="C20" s="86" t="s">
        <v>46</v>
      </c>
      <c r="D20" s="32"/>
      <c r="E20" s="30"/>
      <c r="F20" s="30"/>
      <c r="G20" s="30"/>
      <c r="H20" s="82" t="s">
        <v>15</v>
      </c>
      <c r="I20" s="1">
        <f>I11*I15</f>
        <v>33250.819635</v>
      </c>
      <c r="J20" s="1">
        <f>J11*J15</f>
        <v>0</v>
      </c>
    </row>
    <row r="21" spans="2:10" ht="24" customHeight="1">
      <c r="B21" s="70" t="s">
        <v>42</v>
      </c>
      <c r="C21" s="86" t="s">
        <v>58</v>
      </c>
      <c r="D21" s="32"/>
      <c r="E21" s="30"/>
      <c r="F21" s="30"/>
      <c r="G21" s="30"/>
      <c r="H21" s="82" t="s">
        <v>15</v>
      </c>
      <c r="I21" s="1">
        <f>I12*I16</f>
        <v>61816.967628</v>
      </c>
      <c r="J21" s="1">
        <f>J12*J16</f>
        <v>0</v>
      </c>
    </row>
    <row r="22" spans="2:11" ht="24" customHeight="1">
      <c r="B22" s="70" t="s">
        <v>52</v>
      </c>
      <c r="C22" s="86" t="s">
        <v>47</v>
      </c>
      <c r="D22" s="32"/>
      <c r="E22" s="30"/>
      <c r="F22" s="30"/>
      <c r="G22" s="30"/>
      <c r="H22" s="82" t="s">
        <v>15</v>
      </c>
      <c r="I22" s="1">
        <v>6346.6</v>
      </c>
      <c r="J22" s="93"/>
      <c r="K22" s="65"/>
    </row>
    <row r="23" spans="2:10" ht="24" customHeight="1">
      <c r="B23" s="71" t="s">
        <v>17</v>
      </c>
      <c r="C23" s="86" t="s">
        <v>18</v>
      </c>
      <c r="D23" s="32" t="s">
        <v>19</v>
      </c>
      <c r="E23" s="83"/>
      <c r="F23" s="83"/>
      <c r="G23" s="83"/>
      <c r="H23" s="82" t="s">
        <v>15</v>
      </c>
      <c r="I23" s="28">
        <v>190.4</v>
      </c>
      <c r="J23" s="4">
        <f>I23</f>
        <v>190.4</v>
      </c>
    </row>
    <row r="24" spans="7:10" ht="24" customHeight="1">
      <c r="G24" s="34" t="s">
        <v>20</v>
      </c>
      <c r="H24" s="35"/>
      <c r="I24" s="2">
        <f>I19+I22+I23</f>
        <v>304393.68</v>
      </c>
      <c r="J24" s="3">
        <f>IF(J15&lt;&gt;"",J19+J22+J23,"")</f>
      </c>
    </row>
    <row r="25" spans="7:10" ht="24" customHeight="1">
      <c r="G25" s="34" t="s">
        <v>21</v>
      </c>
      <c r="H25" s="35"/>
      <c r="I25" s="2">
        <f>I20+I21+I22+I23</f>
        <v>101604.787263</v>
      </c>
      <c r="J25" s="3">
        <f>IF(J15&lt;&gt;"",J20+J21+J22++J23,"")</f>
      </c>
    </row>
    <row r="26" spans="9:10" ht="23.25" customHeight="1">
      <c r="I26" s="36"/>
      <c r="J26" s="37"/>
    </row>
    <row r="27" spans="3:10" ht="24" customHeight="1">
      <c r="C27" s="20" t="s">
        <v>22</v>
      </c>
      <c r="D27" s="21"/>
      <c r="E27" s="21"/>
      <c r="F27" s="21"/>
      <c r="G27" s="21"/>
      <c r="H27" s="22"/>
      <c r="I27" s="38"/>
      <c r="J27" s="39"/>
    </row>
    <row r="28" spans="2:10" ht="24" customHeight="1">
      <c r="B28" s="40" t="s">
        <v>23</v>
      </c>
      <c r="C28" s="26" t="s">
        <v>24</v>
      </c>
      <c r="D28" s="73" t="s">
        <v>54</v>
      </c>
      <c r="E28" s="75"/>
      <c r="F28" s="75"/>
      <c r="G28" s="76"/>
      <c r="H28" s="41" t="s">
        <v>16</v>
      </c>
      <c r="I28" s="4">
        <f>I19+I20*8+I21*8</f>
        <v>1058398.978104</v>
      </c>
      <c r="J28" s="4">
        <f>IF(J19&lt;&gt;"",J19+J20*8+J21*8,"")</f>
        <v>0</v>
      </c>
    </row>
    <row r="29" spans="2:10" ht="24" customHeight="1">
      <c r="B29" s="40" t="s">
        <v>25</v>
      </c>
      <c r="C29" s="27" t="s">
        <v>26</v>
      </c>
      <c r="D29" s="77" t="s">
        <v>53</v>
      </c>
      <c r="E29" s="78"/>
      <c r="F29" s="78"/>
      <c r="G29" s="79"/>
      <c r="H29" s="42"/>
      <c r="I29" s="4">
        <f>I22*9</f>
        <v>57119.4</v>
      </c>
      <c r="J29" s="4">
        <f>IF(J19&lt;&gt;"",J22*9,"")</f>
        <v>0</v>
      </c>
    </row>
    <row r="30" spans="2:11" ht="24" customHeight="1">
      <c r="B30" s="40" t="s">
        <v>27</v>
      </c>
      <c r="C30" s="29" t="s">
        <v>59</v>
      </c>
      <c r="D30" s="74"/>
      <c r="E30" s="80"/>
      <c r="F30" s="80"/>
      <c r="G30" s="81"/>
      <c r="H30" s="43"/>
      <c r="I30" s="1">
        <v>578931</v>
      </c>
      <c r="J30" s="65"/>
      <c r="K30" s="65"/>
    </row>
    <row r="31" spans="9:10" ht="24" customHeight="1">
      <c r="I31" s="44"/>
      <c r="J31" s="37"/>
    </row>
    <row r="32" spans="2:12" s="48" customFormat="1" ht="24" customHeight="1">
      <c r="B32" s="45"/>
      <c r="C32" s="91" t="s">
        <v>28</v>
      </c>
      <c r="D32" s="101" t="s">
        <v>29</v>
      </c>
      <c r="E32" s="102"/>
      <c r="F32" s="102"/>
      <c r="G32" s="103"/>
      <c r="H32" s="46" t="s">
        <v>16</v>
      </c>
      <c r="I32" s="47"/>
      <c r="J32" s="8"/>
      <c r="K32" s="65"/>
      <c r="L32" s="12"/>
    </row>
    <row r="33" spans="2:12" s="48" customFormat="1" ht="24" customHeight="1">
      <c r="B33" s="49"/>
      <c r="C33" s="50" t="s">
        <v>48</v>
      </c>
      <c r="D33" s="50" t="s">
        <v>30</v>
      </c>
      <c r="E33" s="51"/>
      <c r="F33" s="51"/>
      <c r="G33" s="52"/>
      <c r="H33" s="53" t="s">
        <v>16</v>
      </c>
      <c r="I33" s="47"/>
      <c r="J33" s="92"/>
      <c r="K33" s="65"/>
      <c r="L33" s="12"/>
    </row>
    <row r="34" spans="9:10" ht="15">
      <c r="I34" s="44"/>
      <c r="J34" s="37"/>
    </row>
    <row r="35" spans="9:10" ht="15">
      <c r="I35" s="44"/>
      <c r="J35" s="37"/>
    </row>
    <row r="36" spans="3:10" ht="24" customHeight="1">
      <c r="C36" s="20" t="s">
        <v>31</v>
      </c>
      <c r="D36" s="21"/>
      <c r="E36" s="21"/>
      <c r="F36" s="21"/>
      <c r="G36" s="21"/>
      <c r="H36" s="22"/>
      <c r="I36" s="54"/>
      <c r="J36" s="39"/>
    </row>
    <row r="37" spans="2:10" ht="24" customHeight="1">
      <c r="B37" s="71" t="s">
        <v>32</v>
      </c>
      <c r="C37" s="16" t="s">
        <v>33</v>
      </c>
      <c r="D37" s="88" t="s">
        <v>34</v>
      </c>
      <c r="E37" s="17"/>
      <c r="F37" s="17"/>
      <c r="G37" s="18"/>
      <c r="H37" s="89" t="s">
        <v>16</v>
      </c>
      <c r="I37" s="4">
        <f>SUM(I28:I30)</f>
        <v>1694449.378104</v>
      </c>
      <c r="J37" s="4">
        <f>IF(J19&lt;&gt;"",SUM(J28:J30),"")</f>
        <v>0</v>
      </c>
    </row>
    <row r="38" spans="2:10" ht="24" customHeight="1">
      <c r="B38" s="71" t="s">
        <v>35</v>
      </c>
      <c r="C38" s="29" t="s">
        <v>36</v>
      </c>
      <c r="D38" s="74" t="s">
        <v>49</v>
      </c>
      <c r="E38" s="30"/>
      <c r="F38" s="30"/>
      <c r="G38" s="31"/>
      <c r="H38" s="55" t="s">
        <v>16</v>
      </c>
      <c r="I38" s="87">
        <v>1714</v>
      </c>
      <c r="J38" s="4">
        <f>I38</f>
        <v>1714</v>
      </c>
    </row>
    <row r="39" spans="2:10" ht="10.5" customHeight="1" thickBot="1">
      <c r="B39" s="67"/>
      <c r="C39" s="68"/>
      <c r="D39" s="68"/>
      <c r="E39" s="68"/>
      <c r="F39" s="68"/>
      <c r="G39" s="68"/>
      <c r="H39" s="90"/>
      <c r="I39" s="69"/>
      <c r="J39" s="69"/>
    </row>
    <row r="40" spans="4:10" ht="24" customHeight="1" thickBot="1">
      <c r="D40" s="99" t="s">
        <v>40</v>
      </c>
      <c r="E40" s="99"/>
      <c r="F40" s="99"/>
      <c r="G40" s="99"/>
      <c r="H40" s="99"/>
      <c r="I40" s="99"/>
      <c r="J40" s="66">
        <f>IF(J15&lt;&gt;"",(I37-J37)/I37,"")</f>
      </c>
    </row>
    <row r="41" spans="3:10" ht="15.75">
      <c r="C41" s="56"/>
      <c r="I41" s="44"/>
      <c r="J41" s="33"/>
    </row>
    <row r="42" spans="3:10" ht="15.75">
      <c r="C42" s="56"/>
      <c r="I42" s="44"/>
      <c r="J42" s="33"/>
    </row>
    <row r="43" spans="3:10" ht="15.75">
      <c r="C43" s="56"/>
      <c r="I43" s="44"/>
      <c r="J43" s="33"/>
    </row>
    <row r="44" spans="3:10" ht="15.75">
      <c r="C44" s="56"/>
      <c r="I44" s="44"/>
      <c r="J44" s="33"/>
    </row>
    <row r="45" ht="15">
      <c r="C45" s="35" t="s">
        <v>61</v>
      </c>
    </row>
    <row r="47" ht="22.5" customHeight="1">
      <c r="C47" s="96" t="s">
        <v>62</v>
      </c>
    </row>
    <row r="48" ht="19.5" customHeight="1">
      <c r="C48" s="97" t="s">
        <v>63</v>
      </c>
    </row>
    <row r="49" ht="27" customHeight="1">
      <c r="C49" s="98" t="s">
        <v>64</v>
      </c>
    </row>
    <row r="50" ht="27" customHeight="1">
      <c r="C50" s="98"/>
    </row>
    <row r="51" ht="13.5" customHeight="1">
      <c r="C51" s="95"/>
    </row>
    <row r="52" spans="7:10" ht="15">
      <c r="G52" s="11" t="s">
        <v>37</v>
      </c>
      <c r="H52" s="30"/>
      <c r="I52" s="30"/>
      <c r="J52" s="57"/>
    </row>
    <row r="53" ht="19.5" customHeight="1">
      <c r="H53" s="10"/>
    </row>
    <row r="54" spans="7:10" ht="19.5" customHeight="1">
      <c r="G54" s="11" t="s">
        <v>38</v>
      </c>
      <c r="H54" s="30"/>
      <c r="I54" s="30"/>
      <c r="J54" s="57"/>
    </row>
    <row r="55" spans="7:8" ht="20.25" customHeight="1">
      <c r="G55" s="11"/>
      <c r="H55" s="10"/>
    </row>
    <row r="56" spans="7:10" ht="20.25" customHeight="1">
      <c r="G56" s="11" t="s">
        <v>39</v>
      </c>
      <c r="H56" s="30"/>
      <c r="I56" s="30"/>
      <c r="J56" s="57"/>
    </row>
    <row r="57" ht="30" customHeight="1"/>
  </sheetData>
  <sheetProtection selectLockedCells="1"/>
  <mergeCells count="4">
    <mergeCell ref="D40:I40"/>
    <mergeCell ref="B1:I1"/>
    <mergeCell ref="B2:I2"/>
    <mergeCell ref="D32:G32"/>
  </mergeCells>
  <printOptions/>
  <pageMargins left="0.2362204724409449" right="0.2362204724409449" top="0.45" bottom="0.45" header="0.31496062992125984" footer="0.31496062992125984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AESS</dc:creator>
  <cp:keywords/>
  <dc:description/>
  <cp:lastModifiedBy>AESS</cp:lastModifiedBy>
  <cp:lastPrinted>2021-02-19T09:27:25Z</cp:lastPrinted>
  <dcterms:created xsi:type="dcterms:W3CDTF">2021-02-09T08:58:56Z</dcterms:created>
  <dcterms:modified xsi:type="dcterms:W3CDTF">2022-06-23T10:22:27Z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0x0101006BC47D10745A9A43973F63F2DE073D1F</vt:lpwstr>
  </property>
</Properties>
</file>