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<sst xmlns="http://schemas.openxmlformats.org/spreadsheetml/2006/main" count="45" uniqueCount="45">
  <si>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Comuni</t>
  </si>
  <si>
    <t>superficie</t>
  </si>
  <si>
    <t>Argenta</t>
  </si>
  <si>
    <t>Berra</t>
  </si>
  <si>
    <t>Bondeno</t>
  </si>
  <si>
    <t>Cento</t>
  </si>
  <si>
    <t>Codigoro</t>
  </si>
  <si>
    <t>Comacchio</t>
  </si>
  <si>
    <t>Copparo</t>
  </si>
  <si>
    <t>Jolanda</t>
  </si>
  <si>
    <t>Formignana</t>
  </si>
  <si>
    <t>Lagosanto</t>
  </si>
  <si>
    <t>Masi Torello</t>
  </si>
  <si>
    <t>Massafiscaglia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</si>
  <si>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</si>
  <si>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</si>
  <si>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</si>
  <si>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</si>
  <si>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</si>
  <si>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</si>
  <si>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</si>
  <si>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S. Agostino</t>
  </si>
  <si>
    <t>Vigarano</t>
  </si>
  <si>
    <t>Voghiera</t>
  </si>
  <si>
    <t>Tresigallo</t>
  </si>
  <si>
    <t>Goro</t>
  </si>
  <si>
    <t>Migliaro</t>
  </si>
  <si>
    <t>TOTALI</t>
  </si>
  <si>
    <t>valore cantine</t>
  </si>
  <si>
    <t>mq alloggi + balconi</t>
  </si>
  <si>
    <t>mq cantine + soffitte</t>
  </si>
  <si>
    <t>mq garage +posti auto</t>
  </si>
  <si>
    <t>valore alloggi+balconi</t>
  </si>
  <si>
    <t>valore garage+posti auto</t>
  </si>
  <si>
    <t>Ferrara*</t>
  </si>
  <si>
    <t>* nei totali dei mq. cantine e soffitte e mq. garages e posti auto sono compresi anche i mq.dei locali di erp ad uso deposito distribuiti nei fabbricati erp</t>
  </si>
  <si>
    <t>patrimonio abitativo</t>
  </si>
  <si>
    <t>patrimonio non abitativo</t>
  </si>
  <si>
    <t>totale assicurato</t>
  </si>
  <si>
    <t>anno rivalutazione</t>
  </si>
  <si>
    <t>n.alloggi '15</t>
  </si>
  <si>
    <t>Ipotesi di valori alloggi per gara 2016</t>
  </si>
  <si>
    <t>Ipotesi di valori garages e cantine per gara 2016</t>
  </si>
  <si>
    <t>valore patrimonio abitativo in meno</t>
  </si>
  <si>
    <t>totale valore al 31/12/2015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</si>
</sst>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-&quot;L.&quot;\ * #,##0.00_-;\-&quot;L.&quot;\ * #,##0.00_-;_-&quot;L.&quot;\ * &quot;-&quot;??_-;_-@_-"/>
    <numFmt numFmtId="181" formatCode="_-&quot;L.&quot;\ * #,##0_-;\-&quot;L.&quot;\ * #,##0_-;_-&quot;L.&quot;\ * &quot;-&quot;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€&quot;\ #,##0.00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Fill="1" applyAlignment="1">
      <alignment vertical="center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48" applyNumberFormat="1" applyFont="1" applyFill="1" applyBorder="1" applyAlignment="1">
      <alignment horizontal="center" vertical="center" wrapText="1"/>
      <protection/>
    </xf>
    <xf numFmtId="4" fontId="7" fillId="0" borderId="10" xfId="48" applyNumberFormat="1" applyFont="1" applyFill="1" applyBorder="1" applyAlignment="1">
      <alignment horizontal="center" vertical="center" wrapText="1"/>
      <protection/>
    </xf>
    <xf numFmtId="4" fontId="8" fillId="0" borderId="10" xfId="48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84" fontId="44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9" fillId="36" borderId="0" xfId="0" applyNumberFormat="1" applyFont="1" applyFill="1" applyAlignment="1">
      <alignment horizontal="center" wrapText="1"/>
    </xf>
    <xf numFmtId="4" fontId="46" fillId="36" borderId="0" xfId="0" applyNumberFormat="1" applyFont="1" applyFill="1" applyAlignment="1">
      <alignment horizontal="center"/>
    </xf>
    <xf numFmtId="4" fontId="7" fillId="36" borderId="0" xfId="0" applyNumberFormat="1" applyFont="1" applyFill="1" applyAlignment="1">
      <alignment horizontal="center"/>
    </xf>
    <xf numFmtId="4" fontId="46" fillId="36" borderId="0" xfId="0" applyNumberFormat="1" applyFont="1" applyFill="1" applyAlignment="1">
      <alignment horizontal="left"/>
    </xf>
    <xf numFmtId="0" fontId="46" fillId="36" borderId="0" xfId="0" applyFont="1" applyFill="1" applyAlignment="1">
      <alignment/>
    </xf>
    <xf numFmtId="4" fontId="45" fillId="36" borderId="0" xfId="0" applyNumberFormat="1" applyFont="1" applyFill="1" applyAlignment="1">
      <alignment horizontal="center"/>
    </xf>
    <xf numFmtId="4" fontId="44" fillId="36" borderId="0" xfId="0" applyNumberFormat="1" applyFont="1" applyFill="1" applyAlignment="1">
      <alignment horizontal="center"/>
    </xf>
    <xf numFmtId="4" fontId="1" fillId="0" borderId="0" xfId="48" applyNumberFormat="1" applyFont="1" applyFill="1" applyBorder="1" applyAlignment="1">
      <alignment horizontal="center" wrapText="1"/>
      <protection/>
    </xf>
    <xf numFmtId="4" fontId="46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6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14.8515625" style="1" bestFit="1" customWidth="1"/>
    <col min="2" max="2" width="7.8515625" style="2" customWidth="1"/>
    <col min="3" max="3" width="13.00390625" style="3" customWidth="1"/>
    <col min="4" max="4" width="13.00390625" style="4" customWidth="1"/>
    <col min="5" max="5" width="15.57421875" style="3" customWidth="1"/>
    <col min="6" max="6" width="11.421875" style="3" customWidth="1"/>
    <col min="7" max="7" width="14.140625" style="3" customWidth="1"/>
    <col min="8" max="8" width="11.421875" style="3" customWidth="1"/>
    <col min="9" max="11" width="15.421875" style="3" customWidth="1"/>
    <col min="12" max="12" width="7.28125" style="1" bestFit="1" customWidth="1"/>
    <col min="13" max="13" width="8.421875" style="1" customWidth="1"/>
    <col min="14" max="14" width="7.28125" style="1" bestFit="1" customWidth="1"/>
    <col min="15" max="15" width="9.140625" style="9" customWidth="1"/>
    <col min="16" max="53" width="9.140625" style="1" customWidth="1"/>
  </cols>
  <sheetData>
    <row r="1" spans="1:15" s="8" customFormat="1" ht="51">
      <c r="A1" s="18" t="s">
        <v>0</v>
      </c>
      <c r="B1" s="13" t="s">
        <v>40</v>
      </c>
      <c r="C1" s="14" t="s">
        <v>1</v>
      </c>
      <c r="D1" s="15" t="s">
        <v>29</v>
      </c>
      <c r="E1" s="16" t="s">
        <v>32</v>
      </c>
      <c r="F1" s="17" t="s">
        <v>30</v>
      </c>
      <c r="G1" s="16" t="s">
        <v>28</v>
      </c>
      <c r="H1" s="17" t="s">
        <v>31</v>
      </c>
      <c r="I1" s="16" t="s">
        <v>33</v>
      </c>
      <c r="J1" s="52" t="s">
        <v>41</v>
      </c>
      <c r="K1" s="52" t="s">
        <v>42</v>
      </c>
      <c r="O1" s="38" t="s">
        <v>39</v>
      </c>
    </row>
    <row r="2" spans="1:17" ht="15">
      <c r="A2" s="20" t="s">
        <v>2</v>
      </c>
      <c r="B2" s="30">
        <v>470</v>
      </c>
      <c r="C2" s="4">
        <v>36442.83</v>
      </c>
      <c r="D2" s="59">
        <v>29415.83</v>
      </c>
      <c r="E2" s="23">
        <f>L4*D2</f>
        <v>21878447.141038936</v>
      </c>
      <c r="F2" s="4">
        <v>3509.43</v>
      </c>
      <c r="G2" s="60">
        <f>F2*M4</f>
        <v>1048367.4084380412</v>
      </c>
      <c r="H2" s="4">
        <v>3517.57</v>
      </c>
      <c r="I2" s="60">
        <f>H2*N4</f>
        <v>1569029.0495994787</v>
      </c>
      <c r="J2" s="53">
        <f>D2*L5</f>
        <v>32357413.000000004</v>
      </c>
      <c r="K2" s="53">
        <f>F2+H2*M5</f>
        <v>2325105.6300000004</v>
      </c>
      <c r="L2" s="9">
        <v>737.12</v>
      </c>
      <c r="M2" s="9">
        <v>296.06</v>
      </c>
      <c r="N2" s="9">
        <v>442.07</v>
      </c>
      <c r="O2" s="41">
        <v>2013</v>
      </c>
      <c r="P2" s="45"/>
      <c r="Q2" s="45"/>
    </row>
    <row r="3" spans="1:17" ht="15">
      <c r="A3" s="20" t="s">
        <v>3</v>
      </c>
      <c r="B3" s="30">
        <v>138</v>
      </c>
      <c r="C3" s="4">
        <v>11194.07</v>
      </c>
      <c r="D3" s="4">
        <v>9606.23</v>
      </c>
      <c r="E3" s="23">
        <f>L4*D3</f>
        <v>7144771.889138006</v>
      </c>
      <c r="F3" s="4">
        <v>426.57</v>
      </c>
      <c r="G3" s="60">
        <f>F3*M4</f>
        <v>127428.6950921988</v>
      </c>
      <c r="H3" s="4">
        <v>1161.27</v>
      </c>
      <c r="I3" s="60">
        <f>H3*N4</f>
        <v>517990.0796369046</v>
      </c>
      <c r="J3" s="53">
        <f>D3*L5</f>
        <v>10566853</v>
      </c>
      <c r="K3" s="53">
        <f>F3+H3*M5</f>
        <v>766864.7699999999</v>
      </c>
      <c r="L3" s="37">
        <f>L2+(L2/100*0.2)</f>
        <v>738.59424</v>
      </c>
      <c r="M3" s="37">
        <f>M2+(M2/100*0.2)</f>
        <v>296.65212</v>
      </c>
      <c r="N3" s="37">
        <f>N2+(N2/100*0.2)</f>
        <v>442.95414</v>
      </c>
      <c r="O3" s="41">
        <v>2014</v>
      </c>
      <c r="P3" s="45"/>
      <c r="Q3" s="45"/>
    </row>
    <row r="4" spans="1:17" ht="15">
      <c r="A4" s="20" t="s">
        <v>4</v>
      </c>
      <c r="B4" s="30">
        <v>182</v>
      </c>
      <c r="C4" s="4">
        <v>15867.62</v>
      </c>
      <c r="D4" s="4">
        <v>12899.65</v>
      </c>
      <c r="E4" s="23">
        <f>L4*D4</f>
        <v>9594300.438332113</v>
      </c>
      <c r="F4" s="4">
        <v>720.85</v>
      </c>
      <c r="G4" s="60">
        <f>F4*M4</f>
        <v>215338.57246691402</v>
      </c>
      <c r="H4" s="4">
        <v>2247.12</v>
      </c>
      <c r="I4" s="60">
        <f>H4*N4</f>
        <v>1002338.7048263375</v>
      </c>
      <c r="J4" s="53">
        <f>D4*L5</f>
        <v>14189615</v>
      </c>
      <c r="K4" s="53">
        <f>F4+H4*M5</f>
        <v>1483820.05</v>
      </c>
      <c r="L4" s="42">
        <f>L3+(L3/100*0.7)</f>
        <v>743.76439968</v>
      </c>
      <c r="M4" s="42">
        <f>M3+(M3/100*0.7)</f>
        <v>298.72868484</v>
      </c>
      <c r="N4" s="42">
        <f>N3+(N3/100*0.7)</f>
        <v>446.05481898</v>
      </c>
      <c r="O4" s="43">
        <v>2015</v>
      </c>
      <c r="P4" s="45"/>
      <c r="Q4" s="45"/>
    </row>
    <row r="5" spans="1:17" ht="15">
      <c r="A5" s="20" t="s">
        <v>5</v>
      </c>
      <c r="B5" s="30">
        <v>286</v>
      </c>
      <c r="C5" s="4">
        <v>25433.08</v>
      </c>
      <c r="D5" s="4">
        <v>20783.46</v>
      </c>
      <c r="E5" s="23">
        <f>L4*D5</f>
        <v>15457997.650173292</v>
      </c>
      <c r="F5" s="4">
        <v>1567.92</v>
      </c>
      <c r="G5" s="60">
        <f>F5*M4</f>
        <v>468382.6795343329</v>
      </c>
      <c r="H5" s="4">
        <v>3081.7</v>
      </c>
      <c r="I5" s="60">
        <f>H5*N4</f>
        <v>1374607.135650666</v>
      </c>
      <c r="J5" s="53">
        <f>D5*L5</f>
        <v>22861806</v>
      </c>
      <c r="K5" s="53">
        <f>F5+H5*M5</f>
        <v>2035489.9199999997</v>
      </c>
      <c r="L5" s="50">
        <v>1100</v>
      </c>
      <c r="M5" s="50">
        <v>660</v>
      </c>
      <c r="N5" s="50"/>
      <c r="O5" s="51">
        <v>2016</v>
      </c>
      <c r="P5" s="45"/>
      <c r="Q5" s="45"/>
    </row>
    <row r="6" spans="1:17" ht="15">
      <c r="A6" s="20" t="s">
        <v>6</v>
      </c>
      <c r="B6" s="30">
        <v>129</v>
      </c>
      <c r="C6" s="4">
        <v>11296.49</v>
      </c>
      <c r="D6" s="4">
        <v>9328.7</v>
      </c>
      <c r="E6" s="23">
        <f>L4*D6</f>
        <v>6938354.955294817</v>
      </c>
      <c r="F6" s="4">
        <v>376.96</v>
      </c>
      <c r="G6" s="23">
        <f>F6*M4</f>
        <v>112608.7650372864</v>
      </c>
      <c r="H6" s="4">
        <v>1590.83</v>
      </c>
      <c r="I6" s="23">
        <f>H6*N4</f>
        <v>709597.3876779533</v>
      </c>
      <c r="J6" s="53">
        <f>D6*L5</f>
        <v>10261570</v>
      </c>
      <c r="K6" s="53">
        <f>F6+H6*M5</f>
        <v>1050324.76</v>
      </c>
      <c r="P6" s="46"/>
      <c r="Q6" s="46"/>
    </row>
    <row r="7" spans="1:17" ht="15">
      <c r="A7" s="20" t="s">
        <v>7</v>
      </c>
      <c r="B7" s="30">
        <v>530</v>
      </c>
      <c r="C7" s="4">
        <v>46716.96</v>
      </c>
      <c r="D7" s="4">
        <v>39719.8</v>
      </c>
      <c r="E7" s="23">
        <f>L4*D7</f>
        <v>29542173.202409666</v>
      </c>
      <c r="F7" s="4">
        <v>3666.94</v>
      </c>
      <c r="G7" s="23">
        <f>F7*M4</f>
        <v>1095420.1635871897</v>
      </c>
      <c r="H7" s="4">
        <v>3330.22</v>
      </c>
      <c r="I7" s="23">
        <f>H7*N4</f>
        <v>1485460.6792635755</v>
      </c>
      <c r="J7" s="53">
        <f>D7*L5</f>
        <v>43691780</v>
      </c>
      <c r="K7" s="53">
        <f>F7+H7*M5</f>
        <v>2201612.1399999997</v>
      </c>
      <c r="P7" s="46"/>
      <c r="Q7" s="46"/>
    </row>
    <row r="8" spans="1:36" ht="15">
      <c r="A8" s="20" t="s">
        <v>8</v>
      </c>
      <c r="B8" s="30">
        <v>226</v>
      </c>
      <c r="C8" s="4">
        <v>17940.94</v>
      </c>
      <c r="D8" s="4">
        <v>15566.55</v>
      </c>
      <c r="E8" s="23">
        <f>L4*D8</f>
        <v>11577845.715838704</v>
      </c>
      <c r="F8" s="4">
        <v>983.41</v>
      </c>
      <c r="G8" s="23">
        <f>F8*M4</f>
        <v>293772.7759585044</v>
      </c>
      <c r="H8" s="4">
        <v>1390.98</v>
      </c>
      <c r="I8" s="23">
        <f>H8*N4</f>
        <v>620453.3321048004</v>
      </c>
      <c r="J8" s="53">
        <f>D8*L5</f>
        <v>17123205</v>
      </c>
      <c r="K8" s="53">
        <f>F8+H8*M5</f>
        <v>919030.2100000001</v>
      </c>
      <c r="P8" s="46"/>
      <c r="Q8" s="46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86" s="7" customFormat="1" ht="15">
      <c r="A9" s="20" t="s">
        <v>34</v>
      </c>
      <c r="B9" s="30">
        <v>3528</v>
      </c>
      <c r="C9" s="4">
        <v>286547.08</v>
      </c>
      <c r="D9" s="4">
        <v>239720.72</v>
      </c>
      <c r="E9" s="23">
        <f>L4*D9</f>
        <v>178295737.40165737</v>
      </c>
      <c r="F9" s="4">
        <v>15829.27</v>
      </c>
      <c r="G9" s="23">
        <f>F9*M4</f>
        <v>4728657.009077268</v>
      </c>
      <c r="H9" s="4">
        <v>31124.09</v>
      </c>
      <c r="I9" s="23">
        <f>H9*N4</f>
        <v>13883050.330867227</v>
      </c>
      <c r="J9" s="53">
        <f>D9*L5</f>
        <v>263692792</v>
      </c>
      <c r="K9" s="53">
        <f>F9+H9*M5</f>
        <v>20557728.669999998</v>
      </c>
      <c r="L9" s="4"/>
      <c r="M9" s="44"/>
      <c r="N9" s="25"/>
      <c r="O9" s="39"/>
      <c r="P9" s="25"/>
      <c r="Q9" s="4"/>
      <c r="R9" s="31"/>
      <c r="S9" s="32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</row>
    <row r="10" spans="1:53" s="25" customFormat="1" ht="15">
      <c r="A10" s="20" t="s">
        <v>10</v>
      </c>
      <c r="B10" s="30">
        <v>56</v>
      </c>
      <c r="C10" s="4">
        <v>4847.21</v>
      </c>
      <c r="D10" s="4">
        <v>3873.15</v>
      </c>
      <c r="E10" s="23">
        <f>L4*D10</f>
        <v>2880711.084620592</v>
      </c>
      <c r="F10" s="4">
        <v>131.2</v>
      </c>
      <c r="G10" s="23">
        <f>F10*M4</f>
        <v>39193.203451008</v>
      </c>
      <c r="H10" s="4">
        <v>842.86</v>
      </c>
      <c r="I10" s="23">
        <f>H10*N4</f>
        <v>375961.7647254828</v>
      </c>
      <c r="J10" s="53">
        <f>D10*L5</f>
        <v>4260465</v>
      </c>
      <c r="K10" s="53">
        <f>F10+H10*M5</f>
        <v>556418.7999999999</v>
      </c>
      <c r="O10" s="3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86" s="7" customFormat="1" ht="15">
      <c r="A11" s="20" t="s">
        <v>9</v>
      </c>
      <c r="B11" s="30">
        <v>81</v>
      </c>
      <c r="C11" s="4">
        <v>7487.87</v>
      </c>
      <c r="D11" s="4">
        <v>6115.38</v>
      </c>
      <c r="E11" s="23">
        <f>L4*D11</f>
        <v>4548401.934515079</v>
      </c>
      <c r="F11" s="4">
        <v>268.98</v>
      </c>
      <c r="G11" s="23">
        <f>F11*M4</f>
        <v>80352.04164826321</v>
      </c>
      <c r="H11" s="4">
        <v>1103.51</v>
      </c>
      <c r="I11" s="23">
        <f>H11*N4</f>
        <v>492225.9532926198</v>
      </c>
      <c r="J11" s="53">
        <f>D11*L5</f>
        <v>6726918</v>
      </c>
      <c r="K11" s="53">
        <f>F11+H11*M5</f>
        <v>728585.58</v>
      </c>
      <c r="L11" s="25"/>
      <c r="M11" s="25"/>
      <c r="N11" s="25"/>
      <c r="O11" s="39"/>
      <c r="P11" s="2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</row>
    <row r="12" spans="1:86" s="26" customFormat="1" ht="15">
      <c r="A12" s="20" t="s">
        <v>11</v>
      </c>
      <c r="B12" s="30">
        <v>48</v>
      </c>
      <c r="C12" s="4">
        <v>4439.01</v>
      </c>
      <c r="D12" s="4">
        <v>3699.25</v>
      </c>
      <c r="E12" s="23">
        <f>L4*D12</f>
        <v>2751370.45551624</v>
      </c>
      <c r="F12" s="4">
        <v>143.78</v>
      </c>
      <c r="G12" s="23">
        <f>F12*M4</f>
        <v>42951.2103062952</v>
      </c>
      <c r="H12" s="4">
        <v>595.98</v>
      </c>
      <c r="I12" s="23">
        <f>H12*N4</f>
        <v>265839.7510157004</v>
      </c>
      <c r="J12" s="53">
        <f>D12*L5</f>
        <v>4069175</v>
      </c>
      <c r="K12" s="53">
        <f>F12+H12*M5</f>
        <v>393490.58</v>
      </c>
      <c r="L12" s="25"/>
      <c r="M12" s="25"/>
      <c r="N12" s="25"/>
      <c r="O12" s="39"/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</row>
    <row r="13" spans="1:86" s="26" customFormat="1" ht="15">
      <c r="A13" s="20" t="s">
        <v>12</v>
      </c>
      <c r="B13" s="30">
        <v>8</v>
      </c>
      <c r="C13" s="4">
        <v>830.5</v>
      </c>
      <c r="D13" s="4">
        <v>693.53</v>
      </c>
      <c r="E13" s="23">
        <f>L4*D13</f>
        <v>515822.9241100704</v>
      </c>
      <c r="F13" s="4">
        <v>37.68</v>
      </c>
      <c r="G13" s="23">
        <f>F13*M4</f>
        <v>11256.0968447712</v>
      </c>
      <c r="H13" s="4">
        <v>99.29</v>
      </c>
      <c r="I13" s="23">
        <f>H13*N4</f>
        <v>44288.7829765242</v>
      </c>
      <c r="J13" s="53">
        <f>D13*L5</f>
        <v>762883</v>
      </c>
      <c r="K13" s="53">
        <f>F13+H13*M5</f>
        <v>65569.08</v>
      </c>
      <c r="L13" s="25"/>
      <c r="M13" s="25"/>
      <c r="N13" s="25"/>
      <c r="O13" s="39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</row>
    <row r="14" spans="1:86" s="26" customFormat="1" ht="15">
      <c r="A14" s="20" t="s">
        <v>13</v>
      </c>
      <c r="B14" s="30">
        <v>93</v>
      </c>
      <c r="C14" s="4">
        <v>7092.56</v>
      </c>
      <c r="D14" s="4">
        <v>5951.69</v>
      </c>
      <c r="E14" s="23">
        <f>L4*D14</f>
        <v>4426655.139931459</v>
      </c>
      <c r="F14" s="4">
        <v>267.84</v>
      </c>
      <c r="G14" s="23">
        <f>F14*M4</f>
        <v>80011.4909475456</v>
      </c>
      <c r="H14" s="4">
        <v>873.03</v>
      </c>
      <c r="I14" s="23">
        <f>H14*N4</f>
        <v>389419.2386141094</v>
      </c>
      <c r="J14" s="53">
        <f>D14*L5</f>
        <v>6546859</v>
      </c>
      <c r="K14" s="53">
        <f>F14+H14*M5</f>
        <v>576467.6399999999</v>
      </c>
      <c r="L14" s="25"/>
      <c r="M14" s="25"/>
      <c r="N14" s="25"/>
      <c r="O14" s="39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spans="1:86" s="26" customFormat="1" ht="15">
      <c r="A15" s="20" t="s">
        <v>14</v>
      </c>
      <c r="B15" s="30">
        <v>155</v>
      </c>
      <c r="C15" s="4">
        <v>12089.74</v>
      </c>
      <c r="D15" s="4">
        <v>10102.42</v>
      </c>
      <c r="E15" s="23">
        <f>L4*D15</f>
        <v>7513820.346615226</v>
      </c>
      <c r="F15" s="4">
        <v>687.59</v>
      </c>
      <c r="G15" s="23">
        <f>F15*M4</f>
        <v>205402.85640913562</v>
      </c>
      <c r="H15" s="4">
        <v>1299.73</v>
      </c>
      <c r="I15" s="23">
        <f>H15*N4</f>
        <v>579750.8298728754</v>
      </c>
      <c r="J15" s="53">
        <f>D15*L5</f>
        <v>11112662</v>
      </c>
      <c r="K15" s="53">
        <f>F15+H15*M5</f>
        <v>858509.39</v>
      </c>
      <c r="L15" s="25"/>
      <c r="M15" s="25"/>
      <c r="N15" s="25"/>
      <c r="O15" s="39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</row>
    <row r="16" spans="1:53" s="29" customFormat="1" ht="15">
      <c r="A16" s="28" t="s">
        <v>15</v>
      </c>
      <c r="B16" s="47">
        <v>51</v>
      </c>
      <c r="C16" s="48">
        <v>3567.2</v>
      </c>
      <c r="D16" s="48">
        <v>2975.49</v>
      </c>
      <c r="E16" s="49">
        <f>L4*D16</f>
        <v>2213063.533603843</v>
      </c>
      <c r="F16" s="48">
        <v>150.1</v>
      </c>
      <c r="G16" s="49">
        <f>F16*M4</f>
        <v>44839.175594484004</v>
      </c>
      <c r="H16" s="48">
        <v>441.61</v>
      </c>
      <c r="I16" s="49">
        <f>H16*N4</f>
        <v>196982.2686097578</v>
      </c>
      <c r="J16" s="53">
        <f>D16*L5</f>
        <v>3273038.9999999995</v>
      </c>
      <c r="K16" s="53">
        <f>F16+H16*M5</f>
        <v>291612.7</v>
      </c>
      <c r="O16" s="40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86" s="26" customFormat="1" ht="15">
      <c r="A17" s="20" t="s">
        <v>16</v>
      </c>
      <c r="B17" s="30">
        <v>17</v>
      </c>
      <c r="C17" s="4">
        <v>1543.86</v>
      </c>
      <c r="D17" s="4">
        <v>1211.07</v>
      </c>
      <c r="E17" s="23">
        <f>L4*D17</f>
        <v>900750.7515204576</v>
      </c>
      <c r="F17" s="4">
        <v>153.46</v>
      </c>
      <c r="G17" s="23">
        <f>F17*M4</f>
        <v>45842.903975546404</v>
      </c>
      <c r="H17" s="4">
        <v>179.33</v>
      </c>
      <c r="I17" s="23">
        <f>H17*N4</f>
        <v>79991.0106876834</v>
      </c>
      <c r="J17" s="53">
        <f>D17*L5</f>
        <v>1332177</v>
      </c>
      <c r="K17" s="53">
        <f>F17+H17*M5</f>
        <v>118511.26000000001</v>
      </c>
      <c r="L17" s="25"/>
      <c r="M17" s="25"/>
      <c r="N17" s="25"/>
      <c r="O17" s="39"/>
      <c r="P17" s="25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</row>
    <row r="18" spans="1:86" s="27" customFormat="1" ht="15">
      <c r="A18" s="20" t="s">
        <v>17</v>
      </c>
      <c r="B18" s="30">
        <v>94</v>
      </c>
      <c r="C18" s="4">
        <v>7424.36</v>
      </c>
      <c r="D18" s="4">
        <v>6465.84</v>
      </c>
      <c r="E18" s="23">
        <f>L4*D18</f>
        <v>4809061.606026932</v>
      </c>
      <c r="F18" s="4">
        <v>236.74</v>
      </c>
      <c r="G18" s="23">
        <f>F18*M4</f>
        <v>70721.0288490216</v>
      </c>
      <c r="H18" s="4">
        <v>721.78</v>
      </c>
      <c r="I18" s="23">
        <f>H18*N4</f>
        <v>321953.4472433844</v>
      </c>
      <c r="J18" s="53">
        <f>D18*L5</f>
        <v>7112424</v>
      </c>
      <c r="K18" s="53">
        <f>F18+H18*M5</f>
        <v>476611.54</v>
      </c>
      <c r="L18" s="25"/>
      <c r="M18" s="25"/>
      <c r="N18" s="25"/>
      <c r="O18" s="39"/>
      <c r="P18" s="2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</row>
    <row r="19" spans="1:86" s="26" customFormat="1" ht="15">
      <c r="A19" s="20" t="s">
        <v>18</v>
      </c>
      <c r="B19" s="30">
        <v>98</v>
      </c>
      <c r="C19" s="4">
        <v>7419.54</v>
      </c>
      <c r="D19" s="4">
        <v>6165.3</v>
      </c>
      <c r="E19" s="23">
        <f>L4*D19</f>
        <v>4585530.653347104</v>
      </c>
      <c r="F19" s="4">
        <v>209.86</v>
      </c>
      <c r="G19" s="23">
        <f>F19*M4</f>
        <v>62691.20180052241</v>
      </c>
      <c r="H19" s="4">
        <v>1044.38</v>
      </c>
      <c r="I19" s="23">
        <f>H19*N4</f>
        <v>465850.73184633243</v>
      </c>
      <c r="J19" s="53">
        <f>D19*L5</f>
        <v>6781830</v>
      </c>
      <c r="K19" s="53">
        <f>F19+H19*M5</f>
        <v>689500.66</v>
      </c>
      <c r="L19" s="25"/>
      <c r="M19" s="25"/>
      <c r="N19" s="25"/>
      <c r="O19" s="39"/>
      <c r="P19" s="2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</row>
    <row r="20" spans="1:86" s="7" customFormat="1" ht="15">
      <c r="A20" s="20" t="s">
        <v>19</v>
      </c>
      <c r="B20" s="30">
        <v>271</v>
      </c>
      <c r="C20" s="4">
        <v>21141.76</v>
      </c>
      <c r="D20" s="4">
        <v>17672.06</v>
      </c>
      <c r="E20" s="23">
        <f>L4*D20</f>
        <v>13143849.097008942</v>
      </c>
      <c r="F20" s="4">
        <v>1348.19</v>
      </c>
      <c r="G20" s="23">
        <f>F20*M4</f>
        <v>402743.0256144396</v>
      </c>
      <c r="H20" s="4">
        <v>2121.51</v>
      </c>
      <c r="I20" s="23">
        <f>H20*N4</f>
        <v>946309.7590142599</v>
      </c>
      <c r="J20" s="53">
        <f>D20*L5</f>
        <v>19439266</v>
      </c>
      <c r="K20" s="53">
        <f>F20+H20*M5</f>
        <v>1401544.79</v>
      </c>
      <c r="L20" s="25"/>
      <c r="M20" s="25"/>
      <c r="N20" s="25"/>
      <c r="O20" s="39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</row>
    <row r="21" spans="1:86" s="7" customFormat="1" ht="15">
      <c r="A21" s="20" t="s">
        <v>20</v>
      </c>
      <c r="B21" s="30">
        <v>110</v>
      </c>
      <c r="C21" s="4">
        <v>9257.61</v>
      </c>
      <c r="D21" s="4">
        <v>7766.67</v>
      </c>
      <c r="E21" s="23">
        <f>L4*D21</f>
        <v>5776572.650062665</v>
      </c>
      <c r="F21" s="4">
        <v>597.68</v>
      </c>
      <c r="G21" s="23">
        <f>F21*M4</f>
        <v>178544.1603551712</v>
      </c>
      <c r="H21" s="4">
        <v>893.26</v>
      </c>
      <c r="I21" s="23">
        <f>H21*N4</f>
        <v>398442.9276020748</v>
      </c>
      <c r="J21" s="53">
        <f>D21*L5</f>
        <v>8543337</v>
      </c>
      <c r="K21" s="53">
        <f>F21+H21*M5</f>
        <v>590149.28</v>
      </c>
      <c r="L21" s="25"/>
      <c r="M21" s="25"/>
      <c r="N21" s="25"/>
      <c r="O21" s="39"/>
      <c r="P21" s="25"/>
      <c r="Q21" s="32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</row>
    <row r="22" spans="1:86" s="26" customFormat="1" ht="15">
      <c r="A22" s="20" t="s">
        <v>21</v>
      </c>
      <c r="B22" s="30">
        <v>33</v>
      </c>
      <c r="C22" s="4">
        <v>3216.91</v>
      </c>
      <c r="D22" s="4">
        <v>2538.35</v>
      </c>
      <c r="E22" s="23">
        <f>L4*D22</f>
        <v>1887934.363927728</v>
      </c>
      <c r="F22" s="4">
        <v>230.5</v>
      </c>
      <c r="G22" s="23">
        <f>F22*M4</f>
        <v>68856.96185562</v>
      </c>
      <c r="H22" s="4">
        <v>448.06</v>
      </c>
      <c r="I22" s="23">
        <f>H22*N4</f>
        <v>199859.3221921788</v>
      </c>
      <c r="J22" s="53">
        <f>D22*L5</f>
        <v>2792185</v>
      </c>
      <c r="K22" s="53">
        <f>F22+H22*M5</f>
        <v>295950.1</v>
      </c>
      <c r="L22" s="25"/>
      <c r="M22" s="25"/>
      <c r="N22" s="25"/>
      <c r="O22" s="39"/>
      <c r="P22" s="25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</row>
    <row r="23" spans="1:86" ht="15">
      <c r="A23" s="20" t="s">
        <v>22</v>
      </c>
      <c r="B23" s="30">
        <v>32</v>
      </c>
      <c r="C23" s="4">
        <v>3088.92</v>
      </c>
      <c r="D23" s="4">
        <v>2464.87</v>
      </c>
      <c r="E23" s="23">
        <f>L4*D23</f>
        <v>1833282.5558392415</v>
      </c>
      <c r="F23" s="4">
        <v>207.62</v>
      </c>
      <c r="G23" s="23">
        <f>F23*M4</f>
        <v>62022.049546480805</v>
      </c>
      <c r="H23" s="4">
        <v>416.43</v>
      </c>
      <c r="I23" s="23">
        <f>H23*N4</f>
        <v>185750.6082678414</v>
      </c>
      <c r="J23" s="53">
        <f>D23*L5</f>
        <v>2711357</v>
      </c>
      <c r="K23" s="53">
        <f>F23+H23*M5</f>
        <v>275051.42</v>
      </c>
      <c r="L23" s="24"/>
      <c r="M23" s="24"/>
      <c r="N23" s="24"/>
      <c r="O23" s="3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</row>
    <row r="24" spans="1:86" s="7" customFormat="1" ht="15">
      <c r="A24" s="20" t="s">
        <v>23</v>
      </c>
      <c r="B24" s="30">
        <v>33</v>
      </c>
      <c r="C24" s="4">
        <v>3043.56</v>
      </c>
      <c r="D24" s="4">
        <v>2644.32</v>
      </c>
      <c r="E24" s="23">
        <f>L4*D24</f>
        <v>1966751.0773618177</v>
      </c>
      <c r="F24" s="4">
        <v>58.75</v>
      </c>
      <c r="G24" s="23">
        <f>F24*M4</f>
        <v>17550.310234350003</v>
      </c>
      <c r="H24" s="4">
        <v>340.49</v>
      </c>
      <c r="I24" s="23">
        <f>H24*N4</f>
        <v>151877.2053145002</v>
      </c>
      <c r="J24" s="53">
        <f>D24*L5</f>
        <v>2908752</v>
      </c>
      <c r="K24" s="53">
        <f>F24+H24*M5</f>
        <v>224782.15</v>
      </c>
      <c r="L24" s="25"/>
      <c r="M24" s="25"/>
      <c r="N24" s="25"/>
      <c r="O24" s="39"/>
      <c r="P24" s="25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</row>
    <row r="25" spans="1:86" s="26" customFormat="1" ht="15">
      <c r="A25" s="20" t="s">
        <v>24</v>
      </c>
      <c r="B25" s="30">
        <v>96</v>
      </c>
      <c r="C25" s="4">
        <v>7392.74</v>
      </c>
      <c r="D25" s="4">
        <v>6176.96</v>
      </c>
      <c r="E25" s="23">
        <f>L4*D25</f>
        <v>4594202.946247373</v>
      </c>
      <c r="F25" s="4">
        <v>181.45</v>
      </c>
      <c r="G25" s="23">
        <f>F25*M4</f>
        <v>54204.319864218</v>
      </c>
      <c r="H25" s="4">
        <v>1034.33</v>
      </c>
      <c r="I25" s="23">
        <f>H25*N4</f>
        <v>461367.88091558334</v>
      </c>
      <c r="J25" s="53">
        <f>D25*L5</f>
        <v>6794656</v>
      </c>
      <c r="K25" s="53">
        <f>F25+H25*M5</f>
        <v>682839.2499999999</v>
      </c>
      <c r="L25" s="25"/>
      <c r="M25" s="25"/>
      <c r="N25" s="25"/>
      <c r="O25" s="39"/>
      <c r="P25" s="25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</row>
    <row r="26" spans="1:86" s="26" customFormat="1" ht="15">
      <c r="A26" s="20" t="s">
        <v>25</v>
      </c>
      <c r="B26" s="30">
        <v>53</v>
      </c>
      <c r="C26" s="4">
        <v>4347.97</v>
      </c>
      <c r="D26" s="4">
        <v>3542.55</v>
      </c>
      <c r="E26" s="23">
        <f>L4*D26</f>
        <v>2634822.574086384</v>
      </c>
      <c r="F26" s="4">
        <v>229.67</v>
      </c>
      <c r="G26" s="23">
        <f>F26*M4</f>
        <v>68609.0170472028</v>
      </c>
      <c r="H26" s="4">
        <v>575.75</v>
      </c>
      <c r="I26" s="23">
        <f>H26*N4</f>
        <v>256816.062027735</v>
      </c>
      <c r="J26" s="53">
        <f>D26*L5</f>
        <v>3896805</v>
      </c>
      <c r="K26" s="53">
        <f>F26+H26*M5</f>
        <v>380224.67</v>
      </c>
      <c r="L26" s="24"/>
      <c r="M26" s="24"/>
      <c r="N26" s="24"/>
      <c r="O26" s="31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</row>
    <row r="27" spans="1:86" ht="15">
      <c r="A27" s="20" t="s">
        <v>26</v>
      </c>
      <c r="B27" s="30">
        <v>37</v>
      </c>
      <c r="C27" s="4">
        <v>3322.34</v>
      </c>
      <c r="D27" s="4">
        <v>2647.72</v>
      </c>
      <c r="E27" s="23">
        <f>L4*D27</f>
        <v>1969279.8763207295</v>
      </c>
      <c r="F27" s="4">
        <v>229.85</v>
      </c>
      <c r="G27" s="23">
        <f>F27*M4</f>
        <v>68662.788210474</v>
      </c>
      <c r="H27" s="4">
        <v>444.77</v>
      </c>
      <c r="I27" s="23">
        <f>H27*N4</f>
        <v>198391.8018377346</v>
      </c>
      <c r="J27" s="53">
        <f>D27*L5</f>
        <v>2912492</v>
      </c>
      <c r="K27" s="53">
        <f>F27+H27*M5</f>
        <v>293778.05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</row>
    <row r="28" spans="1:13" ht="15">
      <c r="A28" s="61" t="s">
        <v>27</v>
      </c>
      <c r="B28" s="30">
        <f>SUM(B2:B27)</f>
        <v>6855</v>
      </c>
      <c r="C28" s="10">
        <f>SUM(C2:C27)</f>
        <v>562992.7300000001</v>
      </c>
      <c r="D28" s="10">
        <f aca="true" t="shared" si="0" ref="D28:I28">SUM(D2:D27)</f>
        <v>469747.56</v>
      </c>
      <c r="E28" s="12">
        <f t="shared" si="0"/>
        <v>349381511.9645447</v>
      </c>
      <c r="F28" s="10">
        <f t="shared" si="0"/>
        <v>32452.289999999994</v>
      </c>
      <c r="G28" s="12">
        <f t="shared" si="0"/>
        <v>9694429.911746284</v>
      </c>
      <c r="H28" s="10">
        <f t="shared" si="0"/>
        <v>60919.880000000005</v>
      </c>
      <c r="I28" s="12">
        <f t="shared" si="0"/>
        <v>27173606.045683317</v>
      </c>
      <c r="J28" s="54">
        <f>SUM(J2:J27)</f>
        <v>516722316</v>
      </c>
      <c r="K28" s="54">
        <f>SUM(K2:K27)</f>
        <v>40239573.08999999</v>
      </c>
      <c r="M28" s="37"/>
    </row>
    <row r="29" spans="1:13" ht="15">
      <c r="A29" s="21"/>
      <c r="B29" s="5"/>
      <c r="C29" s="6"/>
      <c r="D29" s="10"/>
      <c r="E29" s="12"/>
      <c r="F29" s="10"/>
      <c r="G29" s="12"/>
      <c r="H29" s="10"/>
      <c r="I29" s="12"/>
      <c r="J29" s="54">
        <f>J28-E28</f>
        <v>167340804.0354553</v>
      </c>
      <c r="K29" s="54">
        <f>K28-I28</f>
        <v>13065967.044316672</v>
      </c>
      <c r="M29" s="37"/>
    </row>
    <row r="30" spans="1:11" ht="15">
      <c r="A30" s="21"/>
      <c r="B30" s="5"/>
      <c r="C30" s="6"/>
      <c r="D30" s="12"/>
      <c r="E30" s="12"/>
      <c r="F30" s="10"/>
      <c r="G30" s="12"/>
      <c r="H30" s="10"/>
      <c r="I30" s="12"/>
      <c r="J30" s="12"/>
      <c r="K30" s="12"/>
    </row>
    <row r="31" spans="1:3" ht="15">
      <c r="A31" s="19"/>
      <c r="B31" s="10"/>
      <c r="C31" s="11"/>
    </row>
    <row r="32" spans="5:13" ht="15">
      <c r="E32" s="3">
        <f>E28+G28+I28</f>
        <v>386249547.9219743</v>
      </c>
      <c r="F32" s="35" t="s">
        <v>36</v>
      </c>
      <c r="H32" s="58">
        <f>J28+K28</f>
        <v>556961889.09</v>
      </c>
      <c r="I32" s="58"/>
      <c r="J32" s="57">
        <f>H32-E32</f>
        <v>170712341.16802573</v>
      </c>
      <c r="K32" s="55" t="s">
        <v>43</v>
      </c>
      <c r="L32" s="56"/>
      <c r="M32" s="56"/>
    </row>
    <row r="33" spans="1:6" ht="15">
      <c r="A33" s="24"/>
      <c r="E33" s="3">
        <v>11377132.42</v>
      </c>
      <c r="F33" s="35" t="s">
        <v>37</v>
      </c>
    </row>
    <row r="34" spans="1:6" ht="15">
      <c r="A34" s="24"/>
      <c r="E34" s="6">
        <f>E32+E33</f>
        <v>397626680.3419743</v>
      </c>
      <c r="F34" s="35" t="s">
        <v>44</v>
      </c>
    </row>
    <row r="35" spans="1:6" ht="15">
      <c r="A35" s="24"/>
      <c r="F35" s="35"/>
    </row>
    <row r="36" spans="1:6" ht="15">
      <c r="A36" s="24"/>
      <c r="E36" s="36">
        <f>E34+E35</f>
        <v>397626680.3419743</v>
      </c>
      <c r="F36" s="35" t="s">
        <v>38</v>
      </c>
    </row>
    <row r="37" ht="15">
      <c r="A37" s="22" t="s">
        <v>35</v>
      </c>
    </row>
    <row r="40" ht="15">
      <c r="A40" s="22"/>
    </row>
    <row r="41" spans="2:5" ht="15">
      <c r="B41" s="3"/>
      <c r="C41" s="2"/>
      <c r="D41" s="33"/>
      <c r="E41" s="34"/>
    </row>
    <row r="43" ht="15">
      <c r="A43" s="62"/>
    </row>
    <row r="44" spans="2:3" ht="15">
      <c r="B44" s="3"/>
      <c r="C44" s="2"/>
    </row>
    <row r="45" spans="2:3" ht="15">
      <c r="B45" s="3"/>
      <c r="C45" s="2"/>
    </row>
    <row r="46" spans="2:3" ht="15">
      <c r="B46" s="3"/>
      <c r="C46" s="2"/>
    </row>
  </sheetData>
  <sheetProtection/>
  <mergeCells count="1">
    <mergeCell ref="H32:I32"/>
  </mergeCells>
  <printOptions gridLines="1"/>
  <pageMargins left="0.2362204724409449" right="0.1968503937007874" top="0.5118110236220472" bottom="0.2755905511811024" header="0.2362204724409449" footer="0.15748031496062992"/>
  <pageSetup horizontalDpi="600" verticalDpi="600" orientation="landscape" paperSize="8" r:id="rId1"/>
  <headerFooter alignWithMargins="0">
    <oddHeader>&amp;C&amp;"Arial,Grassetto"DATI AL 31/12/2015 PER ASSICURAZIONE FABBRICATI&amp;R30/04/2009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montanari arianna</dc:creator>
  <cp:keywords/>
  <dc:description/>
  <cp:lastModifiedBy>Montanari</cp:lastModifiedBy>
  <cp:lastPrinted>2016-09-28T09:15:28Z</cp:lastPrinted>
  <dcterms:created xsi:type="dcterms:W3CDTF">2009-04-27T07:59:16Z</dcterms:created>
  <dcterms:modified xsi:type="dcterms:W3CDTF">2016-09-28T09:35:41Z</dcterms:modified>
  <cp:category/>
  <cp:version/>
  <cp:contentType/>
  <cp:contentStatus/>
</cp:coreProperties>
</file>